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smallc\Desktop\"/>
    </mc:Choice>
  </mc:AlternateContent>
  <bookViews>
    <workbookView xWindow="0" yWindow="0" windowWidth="28800" windowHeight="11310"/>
  </bookViews>
  <sheets>
    <sheet name="Database" sheetId="1" r:id="rId1"/>
    <sheet name="Lookup tables data" sheetId="2" state="veryHidden" r:id="rId2"/>
  </sheets>
  <definedNames>
    <definedName name="_xlnm._FilterDatabase" localSheetId="0" hidden="1">Database!$A$6:$BB$71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V58" i="1" l="1"/>
  <c r="AV40" i="1"/>
  <c r="AV65" i="1" l="1"/>
  <c r="AV66" i="1"/>
  <c r="AV67" i="1"/>
  <c r="AV68" i="1"/>
  <c r="AV55" i="1"/>
  <c r="AV52" i="1"/>
  <c r="AV51" i="1"/>
  <c r="AV27" i="1"/>
  <c r="AV28" i="1"/>
  <c r="AV29" i="1"/>
  <c r="AV30" i="1"/>
  <c r="AV31" i="1"/>
  <c r="AV32" i="1"/>
  <c r="AV33" i="1"/>
  <c r="AV34" i="1"/>
  <c r="AV35" i="1"/>
  <c r="AV36" i="1"/>
  <c r="AV37" i="1"/>
  <c r="AV26" i="1"/>
  <c r="AV25" i="1"/>
  <c r="AV24" i="1"/>
  <c r="AV18" i="1"/>
  <c r="AV16" i="1"/>
  <c r="AV15" i="1"/>
  <c r="AV14" i="1"/>
  <c r="AV13" i="1"/>
  <c r="AV11" i="1"/>
  <c r="AV10" i="1"/>
  <c r="AV9" i="1"/>
  <c r="AV8" i="1"/>
  <c r="AV57" i="1"/>
  <c r="AV56" i="1"/>
  <c r="AV54" i="1"/>
  <c r="AV53" i="1"/>
  <c r="AV50" i="1"/>
  <c r="AV49" i="1"/>
  <c r="AV48" i="1"/>
  <c r="AV47" i="1"/>
  <c r="AV46" i="1"/>
  <c r="AV45" i="1"/>
  <c r="AV44" i="1"/>
  <c r="AV43" i="1"/>
  <c r="AV42" i="1"/>
  <c r="AV41" i="1"/>
  <c r="AV39" i="1"/>
  <c r="AV38" i="1"/>
  <c r="AV23" i="1"/>
  <c r="AV22" i="1"/>
  <c r="AV21" i="1"/>
  <c r="AV20" i="1"/>
  <c r="AV19" i="1"/>
  <c r="AV17" i="1"/>
  <c r="AV12" i="1"/>
  <c r="AU64" i="1" l="1"/>
  <c r="AV64" i="1" s="1"/>
  <c r="AU62" i="1"/>
  <c r="AV62" i="1" s="1"/>
  <c r="AU63" i="1"/>
  <c r="AV63" i="1" s="1"/>
  <c r="AU61" i="1"/>
  <c r="AV61" i="1" s="1"/>
  <c r="AU60" i="1"/>
  <c r="AV60" i="1" s="1"/>
  <c r="AU59" i="1"/>
  <c r="AV59" i="1" s="1"/>
</calcChain>
</file>

<file path=xl/comments1.xml><?xml version="1.0" encoding="utf-8"?>
<comments xmlns="http://schemas.openxmlformats.org/spreadsheetml/2006/main">
  <authors>
    <author>Basu, Satrajit</author>
  </authors>
  <commentList>
    <comment ref="M8" authorId="0" shapeId="0">
      <text>
        <r>
          <rPr>
            <b/>
            <sz val="9"/>
            <color indexed="81"/>
            <rFont val="Tahoma"/>
            <family val="2"/>
          </rPr>
          <t>Basu, Satrajit:</t>
        </r>
        <r>
          <rPr>
            <sz val="9"/>
            <color indexed="81"/>
            <rFont val="Tahoma"/>
            <family val="2"/>
          </rPr>
          <t xml:space="preserve">
Mentions both IP 65 and 66</t>
        </r>
      </text>
    </comment>
    <comment ref="M9" authorId="0" shapeId="0">
      <text>
        <r>
          <rPr>
            <b/>
            <sz val="9"/>
            <color indexed="81"/>
            <rFont val="Tahoma"/>
            <family val="2"/>
          </rPr>
          <t>Basu, Satrajit:</t>
        </r>
        <r>
          <rPr>
            <sz val="9"/>
            <color indexed="81"/>
            <rFont val="Tahoma"/>
            <family val="2"/>
          </rPr>
          <t xml:space="preserve">
Mentions both IP 65 and 66</t>
        </r>
      </text>
    </comment>
  </commentList>
</comments>
</file>

<file path=xl/sharedStrings.xml><?xml version="1.0" encoding="utf-8"?>
<sst xmlns="http://schemas.openxmlformats.org/spreadsheetml/2006/main" count="2028" uniqueCount="376">
  <si>
    <t>EV Charger database</t>
  </si>
  <si>
    <t>Tag</t>
  </si>
  <si>
    <t>P2</t>
  </si>
  <si>
    <t>P3</t>
  </si>
  <si>
    <t>Model name</t>
  </si>
  <si>
    <t>Manufacturer (Hardware)</t>
  </si>
  <si>
    <t>Platform (Software) provider</t>
  </si>
  <si>
    <t>P4</t>
  </si>
  <si>
    <t>HARDWARE</t>
  </si>
  <si>
    <t>Mode</t>
  </si>
  <si>
    <t>Phase</t>
  </si>
  <si>
    <t>Charger inlet type</t>
  </si>
  <si>
    <t>Charger outlet type</t>
  </si>
  <si>
    <t>Type 1</t>
  </si>
  <si>
    <t>Type 2</t>
  </si>
  <si>
    <t>Application type</t>
  </si>
  <si>
    <t>Weather protection</t>
  </si>
  <si>
    <t>IP rating</t>
  </si>
  <si>
    <t>kW</t>
  </si>
  <si>
    <t>Weight &amp; dimensions</t>
  </si>
  <si>
    <t>Weight</t>
  </si>
  <si>
    <t>Length</t>
  </si>
  <si>
    <t>Width</t>
  </si>
  <si>
    <t>Cable</t>
  </si>
  <si>
    <t>Length of cable</t>
  </si>
  <si>
    <t>Network communication interfaces</t>
  </si>
  <si>
    <t>Wifi</t>
  </si>
  <si>
    <t>Ethernet</t>
  </si>
  <si>
    <t>SOFTWARE</t>
  </si>
  <si>
    <t>Platform name</t>
  </si>
  <si>
    <t>Application messaging protocols</t>
  </si>
  <si>
    <t>OCPP</t>
  </si>
  <si>
    <t>OpenADR</t>
  </si>
  <si>
    <t>Other</t>
  </si>
  <si>
    <t>Security</t>
  </si>
  <si>
    <t>FEATURES</t>
  </si>
  <si>
    <t>LED Indicator</t>
  </si>
  <si>
    <t>Base features</t>
  </si>
  <si>
    <t>Phone app</t>
  </si>
  <si>
    <t>Demand control features</t>
  </si>
  <si>
    <t>Manual timer</t>
  </si>
  <si>
    <t>Automated timer</t>
  </si>
  <si>
    <t>Automated home load control</t>
  </si>
  <si>
    <t>Utility / 3P load control</t>
  </si>
  <si>
    <t xml:space="preserve">Capabilities </t>
  </si>
  <si>
    <t>GENERAL</t>
  </si>
  <si>
    <t>Country of Manufactuure</t>
  </si>
  <si>
    <t>NZ Supplier / distributor</t>
  </si>
  <si>
    <t>International standard</t>
  </si>
  <si>
    <t>Pricing</t>
  </si>
  <si>
    <t>Currency</t>
  </si>
  <si>
    <t>Hardware cost'</t>
  </si>
  <si>
    <t>Software (one off )</t>
  </si>
  <si>
    <t>Software (Ongoing)</t>
  </si>
  <si>
    <t>Source links</t>
  </si>
  <si>
    <t>Picture</t>
  </si>
  <si>
    <t>H1</t>
  </si>
  <si>
    <t>H2</t>
  </si>
  <si>
    <t>H4</t>
  </si>
  <si>
    <t>H5</t>
  </si>
  <si>
    <t>H6</t>
  </si>
  <si>
    <t>H7</t>
  </si>
  <si>
    <t>H8</t>
  </si>
  <si>
    <t>H9</t>
  </si>
  <si>
    <t>H11</t>
  </si>
  <si>
    <t>H14</t>
  </si>
  <si>
    <t>H15</t>
  </si>
  <si>
    <t>H16</t>
  </si>
  <si>
    <t>H17</t>
  </si>
  <si>
    <t>H18</t>
  </si>
  <si>
    <t>H19</t>
  </si>
  <si>
    <t>H20</t>
  </si>
  <si>
    <t>H21</t>
  </si>
  <si>
    <t>S1</t>
  </si>
  <si>
    <t>S2</t>
  </si>
  <si>
    <t>S3</t>
  </si>
  <si>
    <t>S4</t>
  </si>
  <si>
    <t>S5</t>
  </si>
  <si>
    <t>F1</t>
  </si>
  <si>
    <t>F2</t>
  </si>
  <si>
    <t>F3</t>
  </si>
  <si>
    <t>F4</t>
  </si>
  <si>
    <t>F5</t>
  </si>
  <si>
    <t>F6</t>
  </si>
  <si>
    <t>F7</t>
  </si>
  <si>
    <t>F8</t>
  </si>
  <si>
    <t>F9</t>
  </si>
  <si>
    <t>G1</t>
  </si>
  <si>
    <t>G3</t>
  </si>
  <si>
    <t>G5</t>
  </si>
  <si>
    <t>G6</t>
  </si>
  <si>
    <t>G7</t>
  </si>
  <si>
    <t>G8</t>
  </si>
  <si>
    <t>G9</t>
  </si>
  <si>
    <t>G11</t>
  </si>
  <si>
    <t>G12</t>
  </si>
  <si>
    <t>S.No</t>
  </si>
  <si>
    <t>Mode 1 / 2 / 3</t>
  </si>
  <si>
    <t>Max output</t>
  </si>
  <si>
    <t xml:space="preserve"> 1 phase / 3 phase</t>
  </si>
  <si>
    <t>Type 1 / 2</t>
  </si>
  <si>
    <t>Socket - outlet /  AC Supply wiring</t>
  </si>
  <si>
    <t>IP 01 - 69K</t>
  </si>
  <si>
    <t>Meters</t>
  </si>
  <si>
    <t>mm</t>
  </si>
  <si>
    <t>kg</t>
  </si>
  <si>
    <r>
      <t xml:space="preserve">Cellular </t>
    </r>
    <r>
      <rPr>
        <b/>
        <sz val="6"/>
        <color theme="1"/>
        <rFont val="Arial"/>
        <family val="2"/>
      </rPr>
      <t>(GSM only)</t>
    </r>
  </si>
  <si>
    <t>Y / N</t>
  </si>
  <si>
    <t>OCPP  / OCPP 2.0 / NA</t>
  </si>
  <si>
    <t>V1G / Other</t>
  </si>
  <si>
    <t>Other comments</t>
  </si>
  <si>
    <t>Mode 1</t>
  </si>
  <si>
    <t>Mode 2</t>
  </si>
  <si>
    <t>Mode 3</t>
  </si>
  <si>
    <t>1 Phase</t>
  </si>
  <si>
    <t>3 Phase</t>
  </si>
  <si>
    <t>AC supply wiring</t>
  </si>
  <si>
    <t>Y</t>
  </si>
  <si>
    <t>N</t>
  </si>
  <si>
    <t>Wifi, GSM etc</t>
  </si>
  <si>
    <t>https://www.oemaudio.co.nz/Product-Detail.aspx?ComId=f8cf4899-5943-456b-8c4c-9dfcb4532767</t>
  </si>
  <si>
    <t>NA</t>
  </si>
  <si>
    <t xml:space="preserve">OEM Audio </t>
  </si>
  <si>
    <t>3rd party in China</t>
  </si>
  <si>
    <t>EV Power 8A Typ 1</t>
  </si>
  <si>
    <t>IP 66</t>
  </si>
  <si>
    <t>Portable</t>
  </si>
  <si>
    <t>EV Power 8A Typ 2</t>
  </si>
  <si>
    <t>Warranty</t>
  </si>
  <si>
    <t>2 years</t>
  </si>
  <si>
    <t>Plug type</t>
  </si>
  <si>
    <t>NZ plug available</t>
  </si>
  <si>
    <t>a) TUV Certification</t>
  </si>
  <si>
    <t>Application messaging protocals</t>
  </si>
  <si>
    <t>OCPP 2.0</t>
  </si>
  <si>
    <t>IEC 62752-2016</t>
  </si>
  <si>
    <t>https://www.oemaudio.co.nz/Product-Detail.aspx?ComId=ec3e5e9e-1c71-4076-8197-dacb64651493</t>
  </si>
  <si>
    <t>NZD</t>
  </si>
  <si>
    <t>OCPP 1.2</t>
  </si>
  <si>
    <t>OCPP 1.5</t>
  </si>
  <si>
    <t>OCPP 1.6</t>
  </si>
  <si>
    <t>Temp Sensor</t>
  </si>
  <si>
    <t>Other safety</t>
  </si>
  <si>
    <t>3 Phase optional</t>
  </si>
  <si>
    <t>Optional</t>
  </si>
  <si>
    <t>Features</t>
  </si>
  <si>
    <t>Screen</t>
  </si>
  <si>
    <t>China</t>
  </si>
  <si>
    <t>Current NZ Availability</t>
  </si>
  <si>
    <t>IEC 62752-2017</t>
  </si>
  <si>
    <t>IEC 62752-2018</t>
  </si>
  <si>
    <t>IP 67</t>
  </si>
  <si>
    <t>NZ compliance</t>
  </si>
  <si>
    <t>Mentioned</t>
  </si>
  <si>
    <t>Not mentioned</t>
  </si>
  <si>
    <t>TBC</t>
  </si>
  <si>
    <t>https://www.oemaudio.co.nz/Product-Detail.aspx?ComId=d69e4761-ed71-436b-9b8b-48e1d617c1b7</t>
  </si>
  <si>
    <t>https://www.oemaudio.co.nz/Product-Detail.aspx?ComId=87d00d6f-448b-481c-96a6-1489273b6ee3</t>
  </si>
  <si>
    <t xml:space="preserve">EV Wallbox 32 </t>
  </si>
  <si>
    <t>Y (Optional)</t>
  </si>
  <si>
    <t>Mounting location</t>
  </si>
  <si>
    <t>Indoor</t>
  </si>
  <si>
    <t>Outdoor</t>
  </si>
  <si>
    <t>3.6 / 7.2</t>
  </si>
  <si>
    <t>Not incl in price</t>
  </si>
  <si>
    <t>Charger socket type</t>
  </si>
  <si>
    <t>Wall mount</t>
  </si>
  <si>
    <t>Thickness</t>
  </si>
  <si>
    <t>a) TUV certification 
b) 5m cable NZD 270
c) 2x RFID TAG  NZD 50</t>
  </si>
  <si>
    <t>Evbox Elvi 3.7 kW</t>
  </si>
  <si>
    <t>16 / 32</t>
  </si>
  <si>
    <t>IP55</t>
  </si>
  <si>
    <t>https://www.chargemaster.co.nz/collections/evbox-charging-solutions-modular-smart-future-proof/products/elvi-3-7kw-home-charger-with-your-choice-of-a-4m-or-8m-type-2-cable</t>
  </si>
  <si>
    <t>IEC 61851-1</t>
  </si>
  <si>
    <t>Evbox Elvi 7.4 kW</t>
  </si>
  <si>
    <t>Evbox Elvi 11 kW</t>
  </si>
  <si>
    <t>Evbox Elvi 22 kW</t>
  </si>
  <si>
    <t>a) Upgrade from 4m to 8 m cable NZD 200
b) Mentions requirement of additional upstream circuit breaker and RCD as required by worksafe</t>
  </si>
  <si>
    <t>https://www.chargemaster.co.nz/collections/evbox-charging-solutions-modular-smart-future-proof/products/copy-of-elvi-11kw-home-charger-with-your-choice-of-a-type-1-or-type-2-cable</t>
  </si>
  <si>
    <t>https://www.chargemaster.co.nz/collections/evbox-charging-solutions-modular-smart-future-proof/products/elvi-7-4kw-home-charger-with-your-choice-of-a-type-1-or-type-2-cable</t>
  </si>
  <si>
    <t>https://www.chargemaster.co.nz/collections/evbox-charging-solutions-modular-smart-future-proof/products/copy-of-elvi-22kw-home-charger-with-type-2-4m-cable?variant=8163375644708</t>
  </si>
  <si>
    <t>IP54</t>
  </si>
  <si>
    <r>
      <t xml:space="preserve">Other </t>
    </r>
    <r>
      <rPr>
        <b/>
        <sz val="6"/>
        <color theme="1"/>
        <rFont val="Arial"/>
        <family val="2"/>
      </rPr>
      <t>(Zigbee, CDMA, Bluetooth, GPS)</t>
    </r>
  </si>
  <si>
    <t>BT, GPS</t>
  </si>
  <si>
    <t>RFID Optional</t>
  </si>
  <si>
    <t>Access</t>
  </si>
  <si>
    <t>RFID, Keyfob, Card Optional</t>
  </si>
  <si>
    <t>Load sharing</t>
  </si>
  <si>
    <t>Keba E-series EV charging station 4.6 kW Wallbox</t>
  </si>
  <si>
    <t>`10 / 20</t>
  </si>
  <si>
    <t>USB (mainly for updates)</t>
  </si>
  <si>
    <t>Energy metering</t>
  </si>
  <si>
    <t>https://www.chargemaster.co.nz/collections/keba/products/keba-ev-charging-station-4-6kw-wallbox</t>
  </si>
  <si>
    <t>a) Cable not included (2686 with type 2 4 m cable)
b) mentioned as 240 volts
c) Separate RCD required
d) Inbuilt DC fault sensor</t>
  </si>
  <si>
    <t>IEC61851-1</t>
  </si>
  <si>
    <t>`10 / 32</t>
  </si>
  <si>
    <t>Optional Greenphy</t>
  </si>
  <si>
    <t>RFID, Keyfob Optional</t>
  </si>
  <si>
    <t>Keba B-series EV charging station 11 kW Wallbox</t>
  </si>
  <si>
    <t>Keba B-series EV charging station 22 kW Wallbox</t>
  </si>
  <si>
    <t>a) With type 2 cable (removable)
b) mentioned as 240 volts
c) Separate RCD required
d) Inbuilt DC fault sensor</t>
  </si>
  <si>
    <t>https://www.chargemaster.co.nz/collections/keba/products/keba-fast-ev-charging-station-22kw-wallbox</t>
  </si>
  <si>
    <t>a) Cable not included 
b) mentioned as 240 volts
c) Separate RCD required
d) Inbuilt DC fault sensore
e) RFID enabled - NZD 200</t>
  </si>
  <si>
    <t>Keba Smart solar  22 kW Wallbox</t>
  </si>
  <si>
    <t>UCP</t>
  </si>
  <si>
    <t>KeContact</t>
  </si>
  <si>
    <t>Value added control (Solar, algorithim)</t>
  </si>
  <si>
    <t>Connect to in house accessories for load managament</t>
  </si>
  <si>
    <t>Austria</t>
  </si>
  <si>
    <t>a) Cable not included 
b) mentioned as 240 volts
c) Separate RCD required
d) Inbuilt DC fault sensor</t>
  </si>
  <si>
    <t>https://www.chargemaster.co.nz/collections/keba/products/keba-smart-solar-ev-charging-station-22kw-wallbox</t>
  </si>
  <si>
    <t>Keba X-series EV charging station 22 kW Wallbox</t>
  </si>
  <si>
    <t>RFID</t>
  </si>
  <si>
    <t>https://www.chargemaster.co.nz/collections/keba/products/keba-commercial-fast-ev-charging-station-22kw-smart-3g</t>
  </si>
  <si>
    <t>a) Cable not included 
b) mentioned as 240 volts
c) Separate RCD required
d) Inbuilt DC fault sensor
e) With 3g 4699</t>
  </si>
  <si>
    <t>EO Basic charger</t>
  </si>
  <si>
    <t>Chargemaster , Chargesmart</t>
  </si>
  <si>
    <t>Key lock optional</t>
  </si>
  <si>
    <t>United kingdom</t>
  </si>
  <si>
    <t xml:space="preserve">a) Cable not included 
b) Separate RCD required
</t>
  </si>
  <si>
    <t>https://www.evse.com.au/media/wysiwyg/cms/home-ev/EVSE_EO_Basic_Data_Installation_Sheet.pdf
https://www.chargesmart.co.nz/product-page/eo-basic-charger-11-22kw</t>
  </si>
  <si>
    <t>EO mini</t>
  </si>
  <si>
    <t>OEM Audio, Chargesmart</t>
  </si>
  <si>
    <t>Juicepoint NZ</t>
  </si>
  <si>
    <t>IP66</t>
  </si>
  <si>
    <t>https://juicepoint.co.nz/knowledge-base/juicebox-32-full-specifications/</t>
  </si>
  <si>
    <t>Juicenet</t>
  </si>
  <si>
    <t>USA</t>
  </si>
  <si>
    <t>a) Additional RCD installation required
b) Specifically mentions compliance with WS 1.4c</t>
  </si>
  <si>
    <t>Web portal</t>
  </si>
  <si>
    <t>Juicebox 32 typ 2</t>
  </si>
  <si>
    <t>Juicebox 40 T1</t>
  </si>
  <si>
    <t>3 years</t>
  </si>
  <si>
    <t>https://juicepoint.co.nz/wp-content/uploads/2018/08/JuiceBox-40-T1-NZ-Specifications_2.pdf</t>
  </si>
  <si>
    <t>Juicebox 40 T2</t>
  </si>
  <si>
    <t>Via app</t>
  </si>
  <si>
    <t>https://juicepoint.co.nz/products/juicebox-40-t2/</t>
  </si>
  <si>
    <t>BlueCars</t>
  </si>
  <si>
    <t>RAY EV Charging cable type 1</t>
  </si>
  <si>
    <t>Socket</t>
  </si>
  <si>
    <t>Caravan</t>
  </si>
  <si>
    <t>Sweden</t>
  </si>
  <si>
    <t>https://bluecars.nz/shop/ray-type1/</t>
  </si>
  <si>
    <t>https://bluecars.nz/shop/ray-type2/</t>
  </si>
  <si>
    <t>RAY EV Charging cable type 2</t>
  </si>
  <si>
    <t>The European plug has been removed and replaced with a caravan plug by Charge Amps themselves in order to comply with New Zealand safety regulations.</t>
  </si>
  <si>
    <t>Charge Amps</t>
  </si>
  <si>
    <t>Type 1 EV Charger 16 Amp hardwired 5M with delayed start function</t>
  </si>
  <si>
    <t xml:space="preserve">Delay Start up to 9 hours </t>
  </si>
  <si>
    <t>Type 1 EV Charger 8 Amp 10M with delayed start function</t>
  </si>
  <si>
    <t>Type 1 EV Charger with 6-8 Amp current</t>
  </si>
  <si>
    <t>`6-8</t>
  </si>
  <si>
    <t>Type 2 EV Charger 8 Amp 5M with delayed start function</t>
  </si>
  <si>
    <t>https://bluecars.nz/shop/type-1-ev-charger-8-amp-10m-with-delayed-start-function/</t>
  </si>
  <si>
    <t>2 year</t>
  </si>
  <si>
    <t>1 year</t>
  </si>
  <si>
    <t>0 year</t>
  </si>
  <si>
    <t>Halo Wallbox Type 1- 16A</t>
  </si>
  <si>
    <t>https://charge-amps.com/wp-content/uploads/2019/02/HALO_prod_description_ENG.pdf
https://bluecars.nz/shop/halo-type1/</t>
  </si>
  <si>
    <t>Charge amps cloud</t>
  </si>
  <si>
    <t>IEC 61851–1</t>
  </si>
  <si>
    <t>Halo Wallbox Type 2- 16A</t>
  </si>
  <si>
    <t>Halo Wallbox Type 1- 32A</t>
  </si>
  <si>
    <t>Halo Wallbox Type 2- 32A</t>
  </si>
  <si>
    <t>1. No app yet, web based cloud interface
2. Back ordered
3. Compact size
4. Extra RCD required</t>
  </si>
  <si>
    <t>https://bluecars.nz/shop/halo-type2-16a-three-phase/</t>
  </si>
  <si>
    <t>Halo Wallbox Type 2- 16A 3p</t>
  </si>
  <si>
    <t>Ecogeek Co</t>
  </si>
  <si>
    <t>Inch Home touchscreen interactive charge station</t>
  </si>
  <si>
    <t>Etrel</t>
  </si>
  <si>
    <t>Etrel Ocean</t>
  </si>
  <si>
    <t>API, MODBUS</t>
  </si>
  <si>
    <t>Solvenia</t>
  </si>
  <si>
    <t>HomeGreenPHY PLC optional</t>
  </si>
  <si>
    <t>http://etrel.com/Technical_Specifications_INCH_general_v1.6.pdf?pdf=Product-Brochure
https://www.ecogeekco.co.nz/shop/inch-home-interactive-charge-station</t>
  </si>
  <si>
    <t>1. Cellphone module supported overseas
2. Touch Screen</t>
  </si>
  <si>
    <t>Delta Electronics</t>
  </si>
  <si>
    <t>https://www.deltaww.com/Products/CategoryListT1.aspx?CID=0807&amp;PID=3905&amp;hl=en-US&amp;Name=AC+Mini
https://www.ecogeekco.co.nz/shop/x9pb8ezgsh2x4007stuupx7pvdf56i-h4sgk</t>
  </si>
  <si>
    <t>RFID (2 cards supplied)</t>
  </si>
  <si>
    <t>Taiwan</t>
  </si>
  <si>
    <t>IEC 60364-5-53 (Isolation)</t>
  </si>
  <si>
    <t>Delta AC Mini Electric Vehicle Charge Point</t>
  </si>
  <si>
    <t>https://www.ecogeekco.co.nz/shop/x9pb8ezgsh2x4007stuupx7pvdf56i</t>
  </si>
  <si>
    <t>1. Network connectivity for comms for payement etc no phone app</t>
  </si>
  <si>
    <t>Schneider Electric</t>
  </si>
  <si>
    <t>1.5 years</t>
  </si>
  <si>
    <t>https://www.se.com/nz/en/product/EVH2S11P04K/evlink-wallbox---11-kw---t2-socket-outlet-with-shutter---charging-station/?range=62395-evlink-wallbox&amp;node=12144315194-charging-station&amp;filter=business-5-residential-and-small-business&amp;parent-category-id=1800&amp;parent-subcategory-id=80408</t>
  </si>
  <si>
    <t>France</t>
  </si>
  <si>
    <t>Evlink Wallbox EVH2S11P04K</t>
  </si>
  <si>
    <t>Evlink Wallbox EVH2S22P04K</t>
  </si>
  <si>
    <t>Evlink Wallbox EVH2S3P02K</t>
  </si>
  <si>
    <t>1. Tethered options available
2. Without shutter options available
3. Built in DC filter</t>
  </si>
  <si>
    <t xml:space="preserve">1. Tethered options available
2. Without shutter options available
</t>
  </si>
  <si>
    <t>~10/32</t>
  </si>
  <si>
    <t>Key, RFID (option)</t>
  </si>
  <si>
    <t>Modbus</t>
  </si>
  <si>
    <t>1. Additional remote control</t>
  </si>
  <si>
    <t>EVlink Smart Wallbox EVB1A22P4EKI</t>
  </si>
  <si>
    <t>EVlink Smart Wallbox EVB1A22P4RI</t>
  </si>
  <si>
    <t>YHI , Ecogeek Co</t>
  </si>
  <si>
    <t>Delta Mini AC Electric Vehicle Charge Point - Networked 3G (Plus)</t>
  </si>
  <si>
    <t xml:space="preserve">YHI </t>
  </si>
  <si>
    <t>Rolec</t>
  </si>
  <si>
    <t>Rolec EV Wallpod 3.6</t>
  </si>
  <si>
    <t>Rolec EV Wallpod 7.2</t>
  </si>
  <si>
    <t>Rolec EV Wallpod 22</t>
  </si>
  <si>
    <t>IP65</t>
  </si>
  <si>
    <t>1. Tehered options available
2. Overseas "smart models"</t>
  </si>
  <si>
    <t>http://www.rolecserv.com/catalogue/downloading/13576287475ceddaa99f3346_59085252
https://irp-cdn.multiscreensite.com/782edc43/files/uploaded/Neuton-Power-EV-WallPod-Charger-data-sheet%281%29.pdf</t>
  </si>
  <si>
    <t>Echarge</t>
  </si>
  <si>
    <t>Amtron</t>
  </si>
  <si>
    <t>Key</t>
  </si>
  <si>
    <t>Amtron Start E 3,7 C1</t>
  </si>
  <si>
    <t>Amtron Start E 3,7 C2</t>
  </si>
  <si>
    <t>Amtron Start E 11 T2</t>
  </si>
  <si>
    <t>Amtron Standard E 11/22 T2</t>
  </si>
  <si>
    <t>Amtron Premium E 22 C2</t>
  </si>
  <si>
    <t>Amtron  E 11/22</t>
  </si>
  <si>
    <t>16/32</t>
  </si>
  <si>
    <t>~11 / 22</t>
  </si>
  <si>
    <t>Embrium</t>
  </si>
  <si>
    <t>Goodmeasure EV0100 7</t>
  </si>
  <si>
    <t>Transnet</t>
  </si>
  <si>
    <t>Transnet e-mbility t1</t>
  </si>
  <si>
    <t>Transnet e-mbility t2</t>
  </si>
  <si>
    <t>https://www.transnet.co.nz/shop/EV+Charging/Portable+Chargers/EV+Portable+Chargers.html</t>
  </si>
  <si>
    <t>https://www.transnet.co.nz/shop/EV+Charging/Circontrol+e-home+Charger/Circontrol+e-home+Charger.html</t>
  </si>
  <si>
    <t>Circontrol e-home charger EVC-EHOME-16T1</t>
  </si>
  <si>
    <t>PLC</t>
  </si>
  <si>
    <t>Circontrol e-home charger EVC-EHOME-16T2</t>
  </si>
  <si>
    <t>Circontrol e-home charger EVC-EHOME-32T1</t>
  </si>
  <si>
    <t>Circontrol e-home charger EVC-EHOME-32T2</t>
  </si>
  <si>
    <t xml:space="preserve">Wallbox Pulsar T1 </t>
  </si>
  <si>
    <t>Wallbox Pulsar T2</t>
  </si>
  <si>
    <t>Bluetooth</t>
  </si>
  <si>
    <t>AUI</t>
  </si>
  <si>
    <t>Plugndrive NZ</t>
  </si>
  <si>
    <t>Zappi T1</t>
  </si>
  <si>
    <t>Zappi T2</t>
  </si>
  <si>
    <t>Myenergi</t>
  </si>
  <si>
    <t>1. Economy charging available ? Only available by Mid 2019</t>
  </si>
  <si>
    <t>1. Economy charging available ? Only available by Mid 2020</t>
  </si>
  <si>
    <t>YHI , plugndrive NZ</t>
  </si>
  <si>
    <t>Charging level</t>
  </si>
  <si>
    <t>Charger rating</t>
  </si>
  <si>
    <t>Ampere rating</t>
  </si>
  <si>
    <t>Charger rating (A)</t>
  </si>
  <si>
    <t>1. Home load control with BeON accessory
2. Bundeld price for Beon senor and tybe b rcb - 1770+GST</t>
  </si>
  <si>
    <t>1. Home load control with BeON accessory
2. Bundeld price for Beon senor and tybe b rcb - 1950+GST</t>
  </si>
  <si>
    <t>Keba</t>
  </si>
  <si>
    <t>Optional Greenphy, Modbus</t>
  </si>
  <si>
    <t>Smart Filter</t>
  </si>
  <si>
    <t>0 Phase</t>
  </si>
  <si>
    <t>1. Phone app</t>
  </si>
  <si>
    <t>Delta Mini AC Electric Vehicle Charge Point - wifi</t>
  </si>
  <si>
    <t xml:space="preserve"> GoodMeasure EV0201 Split System</t>
  </si>
  <si>
    <t>Goodmeasure</t>
  </si>
  <si>
    <t>Built in RCD type b</t>
  </si>
  <si>
    <t>EvNex</t>
  </si>
  <si>
    <t>EVnex  R Series Intelligenct charging station 22</t>
  </si>
  <si>
    <t>Evnex</t>
  </si>
  <si>
    <t>1. Newly introduced
2. (Always connected to cellular network)</t>
  </si>
  <si>
    <t>Mode 4</t>
  </si>
  <si>
    <t>2 Phase</t>
  </si>
  <si>
    <t>OCPP 1.7</t>
  </si>
  <si>
    <t>EVnex  R Series Intelligenct charging station 7</t>
  </si>
  <si>
    <t>EVnex  R Series Intelligenct charging station 22 Type 2 Lead</t>
  </si>
  <si>
    <t>No socket</t>
  </si>
  <si>
    <t>Delivered cost HW NZ (NZD) (including cable)</t>
  </si>
  <si>
    <t>IEC 61851-1:2017, IEC 61851-21-2:2018</t>
  </si>
  <si>
    <t>IEC 61851-1:2017, IEC 61851-21-2:2014</t>
  </si>
  <si>
    <t>IEC 61851-1:2017, IEC 61851-21-2:2015</t>
  </si>
  <si>
    <t>IEC 61851-1:2017, IEC 61851-21-2:2017</t>
  </si>
  <si>
    <t>EVnex  R Series Intelligenct charging station 7, Type 2 lead or Type 2 lead</t>
  </si>
  <si>
    <t>Note</t>
  </si>
  <si>
    <t xml:space="preserve">Prices and data as provided in the responses to the questionnaire or as available on respective websites. Please note that the prices are subject to change and some have changed during the duration of the research. Prices are quoted inclusive of charger and charging lead (i.e. price of charging lead added in cases where the charger does not come with the cable).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</si>
</sst>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9" x14ac:knownFonts="1">
    <font>
      <sz val="8"/>
      <color theme="1"/>
      <name val="Arial"/>
      <family val="2"/>
    </font>
    <font>
      <b/>
      <sz val="15"/>
      <color theme="3"/>
      <name val="Arial"/>
      <family val="2"/>
    </font>
    <font>
      <b/>
      <sz val="15"/>
      <color theme="0"/>
      <name val="Arial"/>
      <family val="2"/>
    </font>
    <font>
      <b/>
      <sz val="8"/>
      <color theme="0"/>
      <name val="Arial"/>
      <family val="2"/>
    </font>
    <font>
      <b/>
      <sz val="8"/>
      <color theme="1"/>
      <name val="Arial"/>
      <family val="2"/>
    </font>
    <font>
      <u/>
      <sz val="8"/>
      <color theme="10"/>
      <name val="Arial"/>
      <family val="2"/>
    </font>
    <font>
      <b/>
      <sz val="8"/>
      <color rgb="FFFF0000"/>
      <name val="Arial"/>
      <family val="2"/>
    </font>
    <font>
      <b/>
      <sz val="6"/>
      <color theme="1"/>
      <name val="Arial"/>
      <family val="2"/>
    </font>
    <font>
      <b/>
      <sz val="6"/>
      <color theme="0" tint="-0.34998626667073579"/>
      <name val="Arial"/>
      <family val="2"/>
    </font>
    <font>
      <sz val="6"/>
      <color theme="4" tint="-0.499984740745262"/>
      <name val="Arial"/>
      <family val="2"/>
    </font>
    <font>
      <b/>
      <sz val="6"/>
      <color theme="0"/>
      <name val="Arial"/>
      <family val="2"/>
    </font>
    <font>
      <sz val="9"/>
      <color indexed="81"/>
      <name val="Tahoma"/>
      <family val="2"/>
    </font>
    <font>
      <b/>
      <sz val="9"/>
      <color indexed="81"/>
      <name val="Tahoma"/>
      <family val="2"/>
    </font>
    <font>
      <b/>
      <sz val="8"/>
      <color rgb="FFC00000"/>
      <name val="Arial"/>
      <family val="2"/>
    </font>
    <font>
      <b/>
      <sz val="8"/>
      <name val="Arial"/>
      <family val="2"/>
    </font>
    <font>
      <sz val="8"/>
      <name val="Arial"/>
      <family val="2"/>
    </font>
    <font>
      <sz val="8"/>
      <color theme="1"/>
      <name val="Arial"/>
      <family val="2"/>
    </font>
    <font>
      <sz val="6"/>
      <name val="Arial"/>
      <family val="2"/>
    </font>
    <font>
      <sz val="7"/>
      <color rgb="FF000000"/>
      <name val="Univers for KPMG"/>
      <family val="2"/>
    </font>
  </fonts>
  <fills count="13">
    <fill>
      <patternFill patternType="none"/>
    </fill>
    <fill>
      <patternFill patternType="gray125"/>
    </fill>
    <fill>
      <patternFill patternType="solid">
        <fgColor theme="4" tint="-0.249977111117893"/>
        <bgColor indexed="64"/>
      </patternFill>
    </fill>
    <fill>
      <patternFill patternType="solid">
        <fgColor theme="5" tint="-0.249977111117893"/>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5" tint="-0.499984740745262"/>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4" tint="0.39997558519241921"/>
        <bgColor indexed="64"/>
      </patternFill>
    </fill>
    <fill>
      <patternFill patternType="solid">
        <fgColor theme="2"/>
        <bgColor indexed="64"/>
      </patternFill>
    </fill>
    <fill>
      <patternFill patternType="solid">
        <fgColor rgb="FFFFFF00"/>
        <bgColor indexed="64"/>
      </patternFill>
    </fill>
  </fills>
  <borders count="6">
    <border>
      <left/>
      <right/>
      <top/>
      <bottom/>
      <diagonal/>
    </border>
    <border>
      <left/>
      <right/>
      <top/>
      <bottom style="thick">
        <color theme="4"/>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3743705557422"/>
      </bottom>
      <diagonal/>
    </border>
  </borders>
  <cellStyleXfs count="4">
    <xf numFmtId="0" fontId="0" fillId="0" borderId="0"/>
    <xf numFmtId="0" fontId="1" fillId="0" borderId="1" applyNumberFormat="0" applyFill="0" applyAlignment="0" applyProtection="0"/>
    <xf numFmtId="0" fontId="5" fillId="0" borderId="0" applyNumberFormat="0" applyFill="0" applyBorder="0" applyAlignment="0" applyProtection="0"/>
    <xf numFmtId="43" fontId="16" fillId="0" borderId="0" applyFont="0" applyFill="0" applyBorder="0" applyAlignment="0" applyProtection="0"/>
  </cellStyleXfs>
  <cellXfs count="68">
    <xf numFmtId="0" fontId="0" fillId="0" borderId="0" xfId="0"/>
    <xf numFmtId="0" fontId="0" fillId="0" borderId="0" xfId="0" applyAlignment="1">
      <alignment vertical="center" wrapText="1"/>
    </xf>
    <xf numFmtId="0" fontId="2" fillId="2" borderId="1" xfId="1" applyFont="1" applyFill="1" applyAlignment="1">
      <alignment vertical="center"/>
    </xf>
    <xf numFmtId="0" fontId="8" fillId="0" borderId="4" xfId="0" applyFont="1" applyBorder="1" applyAlignment="1">
      <alignment horizontal="center"/>
    </xf>
    <xf numFmtId="0" fontId="4" fillId="10" borderId="4" xfId="0" applyFont="1" applyFill="1" applyBorder="1" applyAlignment="1">
      <alignment vertical="center" wrapText="1"/>
    </xf>
    <xf numFmtId="0" fontId="4" fillId="10" borderId="4" xfId="0" applyFont="1" applyFill="1" applyBorder="1" applyAlignment="1">
      <alignment horizontal="center" vertical="center" wrapText="1"/>
    </xf>
    <xf numFmtId="0" fontId="1" fillId="2" borderId="1" xfId="1" applyFill="1" applyAlignment="1">
      <alignment horizontal="left"/>
    </xf>
    <xf numFmtId="0" fontId="0" fillId="0" borderId="0" xfId="0" applyAlignment="1">
      <alignment horizontal="left"/>
    </xf>
    <xf numFmtId="0" fontId="10" fillId="8" borderId="4" xfId="0" applyFont="1" applyFill="1" applyBorder="1" applyAlignment="1">
      <alignment horizontal="left"/>
    </xf>
    <xf numFmtId="0" fontId="4" fillId="10" borderId="4" xfId="0" applyFont="1" applyFill="1" applyBorder="1" applyAlignment="1">
      <alignment horizontal="left" vertical="center" wrapText="1"/>
    </xf>
    <xf numFmtId="0" fontId="0" fillId="0" borderId="4" xfId="0" applyBorder="1" applyAlignment="1">
      <alignment horizontal="left"/>
    </xf>
    <xf numFmtId="0" fontId="0" fillId="11" borderId="4" xfId="0" applyFill="1" applyBorder="1" applyAlignment="1">
      <alignment vertical="center" wrapText="1"/>
    </xf>
    <xf numFmtId="0" fontId="0" fillId="11" borderId="4" xfId="0" applyFill="1" applyBorder="1" applyAlignment="1">
      <alignment horizontal="center" vertical="center" wrapText="1"/>
    </xf>
    <xf numFmtId="0" fontId="4" fillId="11" borderId="4"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9" fillId="11" borderId="4" xfId="0" applyFont="1" applyFill="1" applyBorder="1" applyAlignment="1">
      <alignment horizontal="center" vertical="center" wrapText="1"/>
    </xf>
    <xf numFmtId="0" fontId="9" fillId="11" borderId="4" xfId="0" applyFont="1" applyFill="1" applyBorder="1" applyAlignment="1">
      <alignment horizontal="left" vertical="center" wrapText="1"/>
    </xf>
    <xf numFmtId="0" fontId="3" fillId="5" borderId="4" xfId="0" applyFont="1" applyFill="1" applyBorder="1" applyAlignment="1">
      <alignment horizontal="left" vertical="center"/>
    </xf>
    <xf numFmtId="0" fontId="0" fillId="11" borderId="4" xfId="0" applyFill="1" applyBorder="1" applyAlignment="1">
      <alignment horizontal="left" vertical="center" wrapText="1"/>
    </xf>
    <xf numFmtId="0" fontId="5" fillId="0" borderId="4" xfId="2" applyBorder="1" applyAlignment="1">
      <alignment horizontal="left" vertical="center" wrapText="1"/>
    </xf>
    <xf numFmtId="0" fontId="0" fillId="0" borderId="0" xfId="0" applyAlignment="1">
      <alignment horizontal="left" vertical="center" wrapText="1"/>
    </xf>
    <xf numFmtId="0" fontId="4" fillId="3" borderId="4" xfId="0" applyFont="1"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center" vertical="center" wrapText="1"/>
    </xf>
    <xf numFmtId="0" fontId="13" fillId="11" borderId="4" xfId="0" applyFont="1" applyFill="1" applyBorder="1" applyAlignment="1">
      <alignment horizontal="center" vertical="center" wrapText="1"/>
    </xf>
    <xf numFmtId="0" fontId="0" fillId="0" borderId="0" xfId="0" applyBorder="1" applyAlignment="1">
      <alignment horizontal="left"/>
    </xf>
    <xf numFmtId="0" fontId="5" fillId="0" borderId="0" xfId="2" applyAlignment="1">
      <alignment wrapText="1"/>
    </xf>
    <xf numFmtId="0" fontId="15" fillId="0" borderId="4" xfId="0" applyFont="1" applyBorder="1" applyAlignment="1">
      <alignment horizontal="center" vertical="center" wrapText="1"/>
    </xf>
    <xf numFmtId="0" fontId="4" fillId="10" borderId="4"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3" fillId="5" borderId="4" xfId="0" applyFont="1" applyFill="1" applyBorder="1" applyAlignment="1">
      <alignment horizontal="center" vertical="center"/>
    </xf>
    <xf numFmtId="0" fontId="4" fillId="10" borderId="4" xfId="0" applyFont="1" applyFill="1" applyBorder="1" applyAlignment="1">
      <alignment horizontal="left" vertical="center" wrapText="1"/>
    </xf>
    <xf numFmtId="0" fontId="1" fillId="2" borderId="1" xfId="1" applyFill="1" applyAlignment="1">
      <alignment horizontal="left" vertical="center"/>
    </xf>
    <xf numFmtId="0" fontId="0" fillId="0" borderId="0" xfId="0" applyAlignment="1">
      <alignment horizontal="left" vertical="center"/>
    </xf>
    <xf numFmtId="0" fontId="10" fillId="8" borderId="4" xfId="0" applyFont="1" applyFill="1" applyBorder="1" applyAlignment="1">
      <alignment horizontal="left" vertical="center"/>
    </xf>
    <xf numFmtId="0" fontId="4" fillId="10" borderId="5"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17" fillId="11" borderId="4" xfId="0" applyFont="1" applyFill="1" applyBorder="1" applyAlignment="1">
      <alignment vertical="center" wrapText="1"/>
    </xf>
    <xf numFmtId="0" fontId="17" fillId="11" borderId="4" xfId="0" applyFont="1" applyFill="1" applyBorder="1" applyAlignment="1">
      <alignment horizontal="left" vertical="center" wrapText="1"/>
    </xf>
    <xf numFmtId="0" fontId="17" fillId="11" borderId="4" xfId="0" applyFont="1" applyFill="1" applyBorder="1" applyAlignment="1">
      <alignment horizontal="center" vertical="center" wrapText="1"/>
    </xf>
    <xf numFmtId="0" fontId="15" fillId="0" borderId="4" xfId="0" applyFont="1" applyBorder="1" applyAlignment="1">
      <alignment horizontal="left" vertical="center" wrapText="1"/>
    </xf>
    <xf numFmtId="17" fontId="15" fillId="0" borderId="4" xfId="0" applyNumberFormat="1" applyFont="1" applyBorder="1" applyAlignment="1">
      <alignment horizontal="center" vertical="center" wrapText="1"/>
    </xf>
    <xf numFmtId="16" fontId="15" fillId="0" borderId="4" xfId="0" applyNumberFormat="1" applyFont="1" applyBorder="1" applyAlignment="1">
      <alignment horizontal="center" vertical="center" wrapText="1"/>
    </xf>
    <xf numFmtId="164" fontId="15" fillId="0" borderId="4" xfId="3" applyNumberFormat="1" applyFont="1" applyBorder="1" applyAlignment="1">
      <alignment horizontal="right" vertical="center" wrapText="1"/>
    </xf>
    <xf numFmtId="0" fontId="15" fillId="12" borderId="4" xfId="0" applyFont="1" applyFill="1" applyBorder="1" applyAlignment="1">
      <alignment horizontal="center" vertical="center" wrapText="1"/>
    </xf>
    <xf numFmtId="164" fontId="1" fillId="2" borderId="1" xfId="3" applyNumberFormat="1" applyFont="1" applyFill="1" applyBorder="1" applyAlignment="1">
      <alignment horizontal="left"/>
    </xf>
    <xf numFmtId="164" fontId="0" fillId="0" borderId="0" xfId="3" applyNumberFormat="1" applyFont="1" applyAlignment="1">
      <alignment horizontal="left"/>
    </xf>
    <xf numFmtId="164" fontId="10" fillId="8" borderId="4" xfId="3" applyNumberFormat="1" applyFont="1" applyFill="1" applyBorder="1" applyAlignment="1">
      <alignment horizontal="left"/>
    </xf>
    <xf numFmtId="164" fontId="17" fillId="11" borderId="4" xfId="3" applyNumberFormat="1" applyFont="1" applyFill="1" applyBorder="1" applyAlignment="1">
      <alignment horizontal="center" vertical="center" wrapText="1"/>
    </xf>
    <xf numFmtId="164" fontId="15" fillId="0" borderId="4" xfId="3" applyNumberFormat="1" applyFont="1" applyBorder="1" applyAlignment="1">
      <alignment horizontal="center" vertical="center" wrapText="1"/>
    </xf>
    <xf numFmtId="164" fontId="1" fillId="2" borderId="1" xfId="3" applyNumberFormat="1" applyFont="1" applyFill="1" applyBorder="1" applyAlignment="1">
      <alignment horizontal="right"/>
    </xf>
    <xf numFmtId="164" fontId="0" fillId="0" borderId="0" xfId="3" applyNumberFormat="1" applyFont="1" applyAlignment="1">
      <alignment horizontal="right"/>
    </xf>
    <xf numFmtId="164" fontId="10" fillId="8" borderId="4" xfId="3" applyNumberFormat="1" applyFont="1" applyFill="1" applyBorder="1" applyAlignment="1">
      <alignment horizontal="right"/>
    </xf>
    <xf numFmtId="164" fontId="4" fillId="11" borderId="4" xfId="3" applyNumberFormat="1" applyFont="1" applyFill="1" applyBorder="1" applyAlignment="1">
      <alignment horizontal="right" vertical="center" wrapText="1"/>
    </xf>
    <xf numFmtId="164" fontId="17" fillId="11" borderId="4" xfId="3" applyNumberFormat="1" applyFont="1" applyFill="1" applyBorder="1" applyAlignment="1">
      <alignment horizontal="right" vertical="center" wrapText="1"/>
    </xf>
    <xf numFmtId="0" fontId="14" fillId="11" borderId="4" xfId="0" applyFont="1" applyFill="1" applyBorder="1" applyAlignment="1">
      <alignment horizontal="center" vertical="center" wrapText="1"/>
    </xf>
    <xf numFmtId="164" fontId="14" fillId="11" borderId="4" xfId="3" applyNumberFormat="1" applyFont="1" applyFill="1" applyBorder="1" applyAlignment="1">
      <alignment horizontal="center" vertical="center" wrapText="1"/>
    </xf>
    <xf numFmtId="0" fontId="18" fillId="0" borderId="0" xfId="0" applyFont="1" applyAlignment="1">
      <alignment horizontal="left" vertical="center" readingOrder="1"/>
    </xf>
    <xf numFmtId="17" fontId="0" fillId="0" borderId="0" xfId="0" applyNumberFormat="1"/>
    <xf numFmtId="0" fontId="4" fillId="10" borderId="4" xfId="0" applyFont="1" applyFill="1" applyBorder="1" applyAlignment="1">
      <alignment horizontal="center" vertical="center" wrapText="1"/>
    </xf>
    <xf numFmtId="0" fontId="3" fillId="5" borderId="4" xfId="0" applyFont="1" applyFill="1" applyBorder="1" applyAlignment="1">
      <alignment horizontal="center" vertical="center"/>
    </xf>
    <xf numFmtId="0" fontId="3" fillId="6" borderId="4" xfId="0" applyFont="1" applyFill="1" applyBorder="1" applyAlignment="1">
      <alignment horizontal="center" vertical="center"/>
    </xf>
    <xf numFmtId="0" fontId="3" fillId="4" borderId="4" xfId="0" applyFont="1" applyFill="1" applyBorder="1" applyAlignment="1">
      <alignment horizontal="center" vertical="center"/>
    </xf>
    <xf numFmtId="0" fontId="3" fillId="7" borderId="4" xfId="0" applyFont="1" applyFill="1" applyBorder="1" applyAlignment="1">
      <alignment horizontal="center" vertical="center"/>
    </xf>
    <xf numFmtId="0" fontId="3" fillId="9" borderId="4" xfId="0" applyFont="1" applyFill="1" applyBorder="1" applyAlignment="1">
      <alignment horizontal="center" vertical="center"/>
    </xf>
    <xf numFmtId="0" fontId="4" fillId="10" borderId="5"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0" borderId="3" xfId="0" applyFont="1" applyFill="1" applyBorder="1" applyAlignment="1">
      <alignment horizontal="center" vertical="center" wrapText="1"/>
    </xf>
  </cellXfs>
  <cellStyles count="4">
    <cellStyle name="Comma" xfId="3" builtinId="3"/>
    <cellStyle name="Heading 1" xfId="1" builtinId="16"/>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hargemaster.co.nz/collections/evbox-charging-solutions-modular-smart-future-proof/products/copy-of-elvi-22kw-home-charger-with-type-2-4m-cable?variant=8163375644708" TargetMode="External"/><Relationship Id="rId13" Type="http://schemas.openxmlformats.org/officeDocument/2006/relationships/hyperlink" Target="https://juicepoint.co.nz/knowledge-base/juicebox-32-full-specifications/" TargetMode="External"/><Relationship Id="rId18" Type="http://schemas.openxmlformats.org/officeDocument/2006/relationships/hyperlink" Target="https://bluecars.nz/shop/type-1-ev-charger-8-amp-10m-with-delayed-start-function/" TargetMode="External"/><Relationship Id="rId26" Type="http://schemas.openxmlformats.org/officeDocument/2006/relationships/vmlDrawing" Target="../drawings/vmlDrawing1.vml"/><Relationship Id="rId3" Type="http://schemas.openxmlformats.org/officeDocument/2006/relationships/hyperlink" Target="https://www.oemaudio.co.nz/Product-Detail.aspx?ComId=d69e4761-ed71-436b-9b8b-48e1d617c1b7" TargetMode="External"/><Relationship Id="rId21" Type="http://schemas.openxmlformats.org/officeDocument/2006/relationships/hyperlink" Target="https://www.ecogeekco.co.nz/shop/x9pb8ezgsh2x4007stuupx7pvdf56i" TargetMode="External"/><Relationship Id="rId7" Type="http://schemas.openxmlformats.org/officeDocument/2006/relationships/hyperlink" Target="https://www.chargemaster.co.nz/collections/evbox-charging-solutions-modular-smart-future-proof/products/elvi-7-4kw-home-charger-with-your-choice-of-a-type-1-or-type-2-cable" TargetMode="External"/><Relationship Id="rId12" Type="http://schemas.openxmlformats.org/officeDocument/2006/relationships/hyperlink" Target="https://www.chargemaster.co.nz/collections/keba/products/keba-commercial-fast-ev-charging-station-22kw-smart-3g" TargetMode="External"/><Relationship Id="rId17" Type="http://schemas.openxmlformats.org/officeDocument/2006/relationships/hyperlink" Target="https://bluecars.nz/shop/ray-type2/" TargetMode="External"/><Relationship Id="rId25" Type="http://schemas.openxmlformats.org/officeDocument/2006/relationships/printerSettings" Target="../printerSettings/printerSettings1.bin"/><Relationship Id="rId2" Type="http://schemas.openxmlformats.org/officeDocument/2006/relationships/hyperlink" Target="https://www.oemaudio.co.nz/Product-Detail.aspx?ComId=ec3e5e9e-1c71-4076-8197-dacb64651493" TargetMode="External"/><Relationship Id="rId16" Type="http://schemas.openxmlformats.org/officeDocument/2006/relationships/hyperlink" Target="https://bluecars.nz/shop/ray-type1/" TargetMode="External"/><Relationship Id="rId20" Type="http://schemas.openxmlformats.org/officeDocument/2006/relationships/hyperlink" Target="https://bluecars.nz/shop/halo-type2-16a-three-phase/" TargetMode="External"/><Relationship Id="rId1" Type="http://schemas.openxmlformats.org/officeDocument/2006/relationships/hyperlink" Target="https://www.oemaudio.co.nz/Product-Detail.aspx?ComId=f8cf4899-5943-456b-8c4c-9dfcb4532767" TargetMode="External"/><Relationship Id="rId6" Type="http://schemas.openxmlformats.org/officeDocument/2006/relationships/hyperlink" Target="https://www.chargemaster.co.nz/collections/evbox-charging-solutions-modular-smart-future-proof/products/elvi-3-7kw-home-charger-with-your-choice-of-a-4m-or-8m-type-2-cable" TargetMode="External"/><Relationship Id="rId11" Type="http://schemas.openxmlformats.org/officeDocument/2006/relationships/hyperlink" Target="https://www.chargemaster.co.nz/collections/keba/products/keba-smart-solar-ev-charging-station-22kw-wallbox" TargetMode="External"/><Relationship Id="rId24" Type="http://schemas.openxmlformats.org/officeDocument/2006/relationships/hyperlink" Target="https://www.transnet.co.nz/shop/EV+Charging/Circontrol+e-home+Charger/Circontrol+e-home+Charger.html" TargetMode="External"/><Relationship Id="rId5" Type="http://schemas.openxmlformats.org/officeDocument/2006/relationships/hyperlink" Target="https://www.chargemaster.co.nz/collections/evbox-charging-solutions-modular-smart-future-proof/products/copy-of-elvi-11kw-home-charger-with-your-choice-of-a-type-1-or-type-2-cable" TargetMode="External"/><Relationship Id="rId15" Type="http://schemas.openxmlformats.org/officeDocument/2006/relationships/hyperlink" Target="https://juicepoint.co.nz/products/juicebox-40-t2/" TargetMode="External"/><Relationship Id="rId23" Type="http://schemas.openxmlformats.org/officeDocument/2006/relationships/hyperlink" Target="https://www.transnet.co.nz/shop/EV+Charging/Portable+Chargers/EV+Portable+Chargers.html" TargetMode="External"/><Relationship Id="rId10" Type="http://schemas.openxmlformats.org/officeDocument/2006/relationships/hyperlink" Target="https://www.chargemaster.co.nz/collections/keba/products/keba-fast-ev-charging-station-22kw-wallbox" TargetMode="External"/><Relationship Id="rId19" Type="http://schemas.openxmlformats.org/officeDocument/2006/relationships/hyperlink" Target="https://bluecars.nz/shop/halo-type2-16a-three-phase/" TargetMode="External"/><Relationship Id="rId4" Type="http://schemas.openxmlformats.org/officeDocument/2006/relationships/hyperlink" Target="https://www.oemaudio.co.nz/Product-Detail.aspx?ComId=87d00d6f-448b-481c-96a6-1489273b6ee3" TargetMode="External"/><Relationship Id="rId9" Type="http://schemas.openxmlformats.org/officeDocument/2006/relationships/hyperlink" Target="https://www.chargemaster.co.nz/collections/keba/products/keba-ev-charging-station-4-6kw-wallbox" TargetMode="External"/><Relationship Id="rId14" Type="http://schemas.openxmlformats.org/officeDocument/2006/relationships/hyperlink" Target="https://juicepoint.co.nz/wp-content/uploads/2018/08/JuiceBox-40-T1-NZ-Specifications_2.pdf" TargetMode="External"/><Relationship Id="rId22" Type="http://schemas.openxmlformats.org/officeDocument/2006/relationships/hyperlink" Target="http://www.rolecserv.com/catalogue/downloading/13576287475ceddaa99f3346_59085252" TargetMode="External"/><Relationship Id="rId27"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BB75"/>
  <sheetViews>
    <sheetView showGridLines="0" tabSelected="1" zoomScaleNormal="100" workbookViewId="0">
      <pane ySplit="6" topLeftCell="A7" activePane="bottomLeft" state="frozen"/>
      <selection pane="bottomLeft" activeCell="G12" sqref="G12"/>
    </sheetView>
  </sheetViews>
  <sheetFormatPr defaultRowHeight="11.25" x14ac:dyDescent="0.2"/>
  <cols>
    <col min="1" max="1" width="8.1640625" customWidth="1"/>
    <col min="2" max="2" width="24" style="33" customWidth="1"/>
    <col min="3" max="3" width="13.5" style="7" hidden="1" customWidth="1"/>
    <col min="4" max="4" width="13" style="7" hidden="1" customWidth="1"/>
    <col min="5" max="11" width="13" style="7" customWidth="1"/>
    <col min="12" max="12" width="11.6640625" style="7" customWidth="1"/>
    <col min="13" max="41" width="13" style="7" customWidth="1"/>
    <col min="42" max="42" width="15.6640625" style="7" customWidth="1"/>
    <col min="43" max="43" width="19.5" style="7" customWidth="1"/>
    <col min="44" max="44" width="13" style="7" customWidth="1"/>
    <col min="45" max="45" width="22.83203125" style="7" customWidth="1"/>
    <col min="46" max="46" width="13" style="7" customWidth="1"/>
    <col min="47" max="47" width="13" style="51" customWidth="1"/>
    <col min="48" max="48" width="13" style="46" customWidth="1"/>
    <col min="49" max="51" width="13" style="7" customWidth="1"/>
    <col min="52" max="52" width="27.83203125" style="7" customWidth="1"/>
    <col min="53" max="53" width="12.83203125" style="7" hidden="1" customWidth="1"/>
    <col min="54" max="54" width="34.83203125" style="7" hidden="1" customWidth="1"/>
  </cols>
  <sheetData>
    <row r="1" spans="1:54" ht="29.25" customHeight="1" thickBot="1" x14ac:dyDescent="0.35">
      <c r="A1" s="2" t="s">
        <v>0</v>
      </c>
      <c r="B1" s="32"/>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50"/>
      <c r="AV1" s="45"/>
      <c r="AW1" s="6"/>
      <c r="AX1" s="6"/>
      <c r="AY1" s="6"/>
      <c r="AZ1" s="6"/>
      <c r="BA1" s="6"/>
      <c r="BB1" s="6"/>
    </row>
    <row r="2" spans="1:54" ht="12" thickTop="1" x14ac:dyDescent="0.2">
      <c r="A2" s="58">
        <v>43617</v>
      </c>
    </row>
    <row r="3" spans="1:54" x14ac:dyDescent="0.2">
      <c r="A3" s="3" t="s">
        <v>1</v>
      </c>
      <c r="B3" s="34" t="s">
        <v>2</v>
      </c>
      <c r="C3" s="8" t="s">
        <v>3</v>
      </c>
      <c r="D3" s="8" t="s">
        <v>7</v>
      </c>
      <c r="E3" s="8" t="s">
        <v>56</v>
      </c>
      <c r="F3" s="8"/>
      <c r="G3" s="8" t="s">
        <v>57</v>
      </c>
      <c r="H3" s="8" t="s">
        <v>58</v>
      </c>
      <c r="I3" s="8" t="s">
        <v>59</v>
      </c>
      <c r="J3" s="8" t="s">
        <v>60</v>
      </c>
      <c r="K3" s="8" t="s">
        <v>61</v>
      </c>
      <c r="L3" s="8" t="s">
        <v>62</v>
      </c>
      <c r="M3" s="8" t="s">
        <v>63</v>
      </c>
      <c r="N3" s="8" t="s">
        <v>64</v>
      </c>
      <c r="O3" s="8" t="s">
        <v>65</v>
      </c>
      <c r="P3" s="8" t="s">
        <v>66</v>
      </c>
      <c r="Q3" s="8" t="s">
        <v>67</v>
      </c>
      <c r="R3" s="8" t="s">
        <v>68</v>
      </c>
      <c r="S3" s="8" t="s">
        <v>69</v>
      </c>
      <c r="T3" s="8" t="s">
        <v>70</v>
      </c>
      <c r="U3" s="8" t="s">
        <v>71</v>
      </c>
      <c r="V3" s="8" t="s">
        <v>72</v>
      </c>
      <c r="W3" s="8"/>
      <c r="X3" s="8" t="s">
        <v>73</v>
      </c>
      <c r="Y3" s="8" t="s">
        <v>74</v>
      </c>
      <c r="Z3" s="8" t="s">
        <v>75</v>
      </c>
      <c r="AA3" s="8" t="s">
        <v>76</v>
      </c>
      <c r="AB3" s="8" t="s">
        <v>77</v>
      </c>
      <c r="AC3" s="8" t="s">
        <v>78</v>
      </c>
      <c r="AD3" s="8" t="s">
        <v>79</v>
      </c>
      <c r="AE3" s="8" t="s">
        <v>80</v>
      </c>
      <c r="AF3" s="8"/>
      <c r="AG3" s="8"/>
      <c r="AH3" s="8"/>
      <c r="AI3" s="8" t="s">
        <v>81</v>
      </c>
      <c r="AJ3" s="8" t="s">
        <v>82</v>
      </c>
      <c r="AK3" s="8" t="s">
        <v>83</v>
      </c>
      <c r="AL3" s="8" t="s">
        <v>84</v>
      </c>
      <c r="AM3" s="8" t="s">
        <v>85</v>
      </c>
      <c r="AN3" s="8" t="s">
        <v>85</v>
      </c>
      <c r="AO3" s="8" t="s">
        <v>86</v>
      </c>
      <c r="AP3" s="8" t="s">
        <v>87</v>
      </c>
      <c r="AQ3" s="8" t="s">
        <v>88</v>
      </c>
      <c r="AR3" s="8"/>
      <c r="AS3" s="8" t="s">
        <v>89</v>
      </c>
      <c r="AT3" s="8" t="s">
        <v>90</v>
      </c>
      <c r="AU3" s="52" t="s">
        <v>91</v>
      </c>
      <c r="AV3" s="47"/>
      <c r="AW3" s="8" t="s">
        <v>92</v>
      </c>
      <c r="AX3" s="8" t="s">
        <v>93</v>
      </c>
      <c r="AY3" s="8"/>
      <c r="AZ3" s="8"/>
      <c r="BA3" s="8" t="s">
        <v>95</v>
      </c>
      <c r="BB3" s="8" t="s">
        <v>94</v>
      </c>
    </row>
    <row r="4" spans="1:54" s="22" customFormat="1" x14ac:dyDescent="0.2">
      <c r="A4" s="21"/>
      <c r="B4" s="62"/>
      <c r="C4" s="62"/>
      <c r="D4" s="62"/>
      <c r="E4" s="60" t="s">
        <v>8</v>
      </c>
      <c r="F4" s="60"/>
      <c r="G4" s="60"/>
      <c r="H4" s="60"/>
      <c r="I4" s="60"/>
      <c r="J4" s="60"/>
      <c r="K4" s="60"/>
      <c r="L4" s="60"/>
      <c r="M4" s="60"/>
      <c r="N4" s="60"/>
      <c r="O4" s="60"/>
      <c r="P4" s="60"/>
      <c r="Q4" s="60"/>
      <c r="R4" s="60"/>
      <c r="S4" s="60"/>
      <c r="T4" s="60"/>
      <c r="U4" s="60"/>
      <c r="V4" s="60"/>
      <c r="W4" s="30"/>
      <c r="X4" s="61" t="s">
        <v>28</v>
      </c>
      <c r="Y4" s="61"/>
      <c r="Z4" s="61"/>
      <c r="AA4" s="61"/>
      <c r="AB4" s="61"/>
      <c r="AC4" s="63" t="s">
        <v>35</v>
      </c>
      <c r="AD4" s="63"/>
      <c r="AE4" s="63"/>
      <c r="AF4" s="63"/>
      <c r="AG4" s="63"/>
      <c r="AH4" s="63"/>
      <c r="AI4" s="63"/>
      <c r="AJ4" s="63"/>
      <c r="AK4" s="63"/>
      <c r="AL4" s="63"/>
      <c r="AM4" s="63"/>
      <c r="AN4" s="63"/>
      <c r="AO4" s="63"/>
      <c r="AP4" s="64" t="s">
        <v>45</v>
      </c>
      <c r="AQ4" s="64"/>
      <c r="AR4" s="64"/>
      <c r="AS4" s="64"/>
      <c r="AT4" s="64"/>
      <c r="AU4" s="64"/>
      <c r="AV4" s="64"/>
      <c r="AW4" s="64"/>
      <c r="AX4" s="64"/>
      <c r="AY4" s="64"/>
      <c r="AZ4" s="64"/>
      <c r="BA4" s="64"/>
      <c r="BB4" s="64"/>
    </row>
    <row r="5" spans="1:54" s="1" customFormat="1" ht="33.75" x14ac:dyDescent="0.2">
      <c r="A5" s="4" t="s">
        <v>96</v>
      </c>
      <c r="B5" s="31" t="s">
        <v>4</v>
      </c>
      <c r="C5" s="9" t="s">
        <v>5</v>
      </c>
      <c r="D5" s="9" t="s">
        <v>6</v>
      </c>
      <c r="E5" s="5" t="s">
        <v>9</v>
      </c>
      <c r="F5" s="28" t="s">
        <v>343</v>
      </c>
      <c r="G5" s="35" t="s">
        <v>345</v>
      </c>
      <c r="H5" s="5" t="s">
        <v>10</v>
      </c>
      <c r="I5" s="5" t="s">
        <v>165</v>
      </c>
      <c r="J5" s="59" t="s">
        <v>12</v>
      </c>
      <c r="K5" s="59"/>
      <c r="L5" s="5" t="s">
        <v>15</v>
      </c>
      <c r="M5" s="5" t="s">
        <v>16</v>
      </c>
      <c r="N5" s="5" t="s">
        <v>23</v>
      </c>
      <c r="O5" s="59" t="s">
        <v>19</v>
      </c>
      <c r="P5" s="59"/>
      <c r="Q5" s="59"/>
      <c r="R5" s="59"/>
      <c r="S5" s="59" t="s">
        <v>25</v>
      </c>
      <c r="T5" s="59"/>
      <c r="U5" s="59"/>
      <c r="V5" s="59"/>
      <c r="W5" s="29" t="s">
        <v>351</v>
      </c>
      <c r="X5" s="5" t="s">
        <v>29</v>
      </c>
      <c r="Y5" s="59" t="s">
        <v>30</v>
      </c>
      <c r="Z5" s="59"/>
      <c r="AA5" s="59"/>
      <c r="AB5" s="5" t="s">
        <v>34</v>
      </c>
      <c r="AC5" s="65" t="s">
        <v>37</v>
      </c>
      <c r="AD5" s="66"/>
      <c r="AE5" s="66"/>
      <c r="AF5" s="66"/>
      <c r="AG5" s="67"/>
      <c r="AH5" s="5" t="s">
        <v>142</v>
      </c>
      <c r="AI5" s="59" t="s">
        <v>39</v>
      </c>
      <c r="AJ5" s="59"/>
      <c r="AK5" s="59"/>
      <c r="AL5" s="59"/>
      <c r="AM5" s="59"/>
      <c r="AN5" s="59"/>
      <c r="AO5" s="59"/>
      <c r="AP5" s="5" t="s">
        <v>46</v>
      </c>
      <c r="AQ5" s="5" t="s">
        <v>47</v>
      </c>
      <c r="AR5" s="5" t="s">
        <v>130</v>
      </c>
      <c r="AS5" s="36"/>
      <c r="AT5" s="65" t="s">
        <v>49</v>
      </c>
      <c r="AU5" s="66"/>
      <c r="AV5" s="66"/>
      <c r="AW5" s="66"/>
      <c r="AX5" s="66"/>
      <c r="AY5" s="67"/>
      <c r="AZ5" s="5" t="s">
        <v>110</v>
      </c>
      <c r="BA5" s="5" t="s">
        <v>55</v>
      </c>
      <c r="BB5" s="9" t="s">
        <v>54</v>
      </c>
    </row>
    <row r="6" spans="1:54" ht="56.25" x14ac:dyDescent="0.2">
      <c r="A6" s="11"/>
      <c r="B6" s="18"/>
      <c r="C6" s="18"/>
      <c r="D6" s="18"/>
      <c r="E6" s="12"/>
      <c r="F6" s="13" t="s">
        <v>18</v>
      </c>
      <c r="G6" s="13" t="s">
        <v>346</v>
      </c>
      <c r="H6" s="13"/>
      <c r="I6" s="13"/>
      <c r="J6" s="13" t="s">
        <v>13</v>
      </c>
      <c r="K6" s="13" t="s">
        <v>14</v>
      </c>
      <c r="L6" s="13"/>
      <c r="M6" s="13" t="s">
        <v>17</v>
      </c>
      <c r="N6" s="13" t="s">
        <v>24</v>
      </c>
      <c r="O6" s="24" t="s">
        <v>20</v>
      </c>
      <c r="P6" s="24" t="s">
        <v>21</v>
      </c>
      <c r="Q6" s="24" t="s">
        <v>22</v>
      </c>
      <c r="R6" s="24" t="s">
        <v>167</v>
      </c>
      <c r="S6" s="13" t="s">
        <v>26</v>
      </c>
      <c r="T6" s="13" t="s">
        <v>106</v>
      </c>
      <c r="U6" s="13" t="s">
        <v>27</v>
      </c>
      <c r="V6" s="13" t="s">
        <v>182</v>
      </c>
      <c r="W6" s="13"/>
      <c r="X6" s="13"/>
      <c r="Y6" s="13" t="s">
        <v>31</v>
      </c>
      <c r="Z6" s="13" t="s">
        <v>32</v>
      </c>
      <c r="AA6" s="13" t="s">
        <v>33</v>
      </c>
      <c r="AB6" s="24" t="s">
        <v>185</v>
      </c>
      <c r="AC6" s="13" t="s">
        <v>36</v>
      </c>
      <c r="AD6" s="13" t="s">
        <v>146</v>
      </c>
      <c r="AE6" s="13" t="s">
        <v>38</v>
      </c>
      <c r="AF6" s="13" t="s">
        <v>229</v>
      </c>
      <c r="AG6" s="13" t="s">
        <v>191</v>
      </c>
      <c r="AH6" s="13" t="s">
        <v>141</v>
      </c>
      <c r="AI6" s="13" t="s">
        <v>40</v>
      </c>
      <c r="AJ6" s="13" t="s">
        <v>41</v>
      </c>
      <c r="AK6" s="13" t="s">
        <v>42</v>
      </c>
      <c r="AL6" s="13" t="s">
        <v>43</v>
      </c>
      <c r="AM6" s="13" t="s">
        <v>206</v>
      </c>
      <c r="AN6" s="13" t="s">
        <v>187</v>
      </c>
      <c r="AO6" s="55" t="s">
        <v>44</v>
      </c>
      <c r="AP6" s="13"/>
      <c r="AQ6" s="13"/>
      <c r="AR6" s="13"/>
      <c r="AS6" s="13" t="s">
        <v>48</v>
      </c>
      <c r="AT6" s="13" t="s">
        <v>50</v>
      </c>
      <c r="AU6" s="53" t="s">
        <v>51</v>
      </c>
      <c r="AV6" s="56" t="s">
        <v>368</v>
      </c>
      <c r="AW6" s="13" t="s">
        <v>52</v>
      </c>
      <c r="AX6" s="13" t="s">
        <v>53</v>
      </c>
      <c r="AY6" s="13" t="s">
        <v>128</v>
      </c>
      <c r="AZ6" s="14"/>
      <c r="BA6" s="12"/>
      <c r="BB6" s="18"/>
    </row>
    <row r="7" spans="1:54" s="1" customFormat="1" ht="16.5" x14ac:dyDescent="0.2">
      <c r="A7" s="37"/>
      <c r="B7" s="38"/>
      <c r="C7" s="38"/>
      <c r="D7" s="38"/>
      <c r="E7" s="39" t="s">
        <v>97</v>
      </c>
      <c r="F7" s="39" t="s">
        <v>98</v>
      </c>
      <c r="G7" s="39" t="s">
        <v>344</v>
      </c>
      <c r="H7" s="39" t="s">
        <v>99</v>
      </c>
      <c r="I7" s="39" t="s">
        <v>100</v>
      </c>
      <c r="J7" s="39" t="s">
        <v>107</v>
      </c>
      <c r="K7" s="39" t="s">
        <v>107</v>
      </c>
      <c r="L7" s="39" t="s">
        <v>101</v>
      </c>
      <c r="M7" s="39" t="s">
        <v>102</v>
      </c>
      <c r="N7" s="39" t="s">
        <v>103</v>
      </c>
      <c r="O7" s="39" t="s">
        <v>105</v>
      </c>
      <c r="P7" s="39" t="s">
        <v>104</v>
      </c>
      <c r="Q7" s="39" t="s">
        <v>104</v>
      </c>
      <c r="R7" s="39" t="s">
        <v>104</v>
      </c>
      <c r="S7" s="39" t="s">
        <v>107</v>
      </c>
      <c r="T7" s="39" t="s">
        <v>107</v>
      </c>
      <c r="U7" s="39" t="s">
        <v>107</v>
      </c>
      <c r="V7" s="39"/>
      <c r="W7" s="39"/>
      <c r="X7" s="39"/>
      <c r="Y7" s="39" t="s">
        <v>108</v>
      </c>
      <c r="Z7" s="39" t="s">
        <v>107</v>
      </c>
      <c r="AA7" s="39" t="s">
        <v>107</v>
      </c>
      <c r="AB7" s="39" t="s">
        <v>107</v>
      </c>
      <c r="AC7" s="39" t="s">
        <v>107</v>
      </c>
      <c r="AD7" s="39" t="s">
        <v>107</v>
      </c>
      <c r="AE7" s="39" t="s">
        <v>107</v>
      </c>
      <c r="AF7" s="39"/>
      <c r="AG7" s="39" t="s">
        <v>107</v>
      </c>
      <c r="AH7" s="39" t="s">
        <v>107</v>
      </c>
      <c r="AI7" s="39" t="s">
        <v>107</v>
      </c>
      <c r="AJ7" s="39" t="s">
        <v>107</v>
      </c>
      <c r="AK7" s="39" t="s">
        <v>107</v>
      </c>
      <c r="AL7" s="39" t="s">
        <v>107</v>
      </c>
      <c r="AM7" s="39"/>
      <c r="AN7" s="39"/>
      <c r="AO7" s="39" t="s">
        <v>109</v>
      </c>
      <c r="AP7" s="39"/>
      <c r="AQ7" s="39"/>
      <c r="AR7" s="39"/>
      <c r="AS7" s="39"/>
      <c r="AT7" s="39"/>
      <c r="AU7" s="54"/>
      <c r="AV7" s="48"/>
      <c r="AW7" s="39"/>
      <c r="AX7" s="39"/>
      <c r="AY7" s="39"/>
      <c r="AZ7" s="39"/>
      <c r="BA7" s="15"/>
      <c r="BB7" s="16"/>
    </row>
    <row r="8" spans="1:54" s="20" customFormat="1" ht="33.75" x14ac:dyDescent="0.2">
      <c r="A8" s="40">
        <v>1</v>
      </c>
      <c r="B8" s="40" t="s">
        <v>124</v>
      </c>
      <c r="C8" s="40" t="s">
        <v>123</v>
      </c>
      <c r="D8" s="40" t="s">
        <v>121</v>
      </c>
      <c r="E8" s="27" t="s">
        <v>111</v>
      </c>
      <c r="F8" s="27">
        <v>2.2000000000000002</v>
      </c>
      <c r="G8" s="27">
        <v>8</v>
      </c>
      <c r="H8" s="27" t="s">
        <v>114</v>
      </c>
      <c r="I8" s="27" t="s">
        <v>121</v>
      </c>
      <c r="J8" s="27" t="s">
        <v>117</v>
      </c>
      <c r="K8" s="27" t="s">
        <v>118</v>
      </c>
      <c r="L8" s="27" t="s">
        <v>130</v>
      </c>
      <c r="M8" s="27" t="s">
        <v>125</v>
      </c>
      <c r="N8" s="27">
        <v>6.5</v>
      </c>
      <c r="O8" s="27" t="s">
        <v>121</v>
      </c>
      <c r="P8" s="27" t="s">
        <v>121</v>
      </c>
      <c r="Q8" s="27" t="s">
        <v>121</v>
      </c>
      <c r="R8" s="27" t="s">
        <v>121</v>
      </c>
      <c r="S8" s="27" t="s">
        <v>118</v>
      </c>
      <c r="T8" s="27" t="s">
        <v>118</v>
      </c>
      <c r="U8" s="27" t="s">
        <v>118</v>
      </c>
      <c r="V8" s="27" t="s">
        <v>118</v>
      </c>
      <c r="W8" s="27"/>
      <c r="X8" s="27" t="s">
        <v>121</v>
      </c>
      <c r="Y8" s="27" t="s">
        <v>121</v>
      </c>
      <c r="Z8" s="27" t="s">
        <v>121</v>
      </c>
      <c r="AA8" s="27" t="s">
        <v>121</v>
      </c>
      <c r="AB8" s="27"/>
      <c r="AC8" s="27" t="s">
        <v>117</v>
      </c>
      <c r="AD8" s="27" t="s">
        <v>117</v>
      </c>
      <c r="AE8" s="27" t="s">
        <v>118</v>
      </c>
      <c r="AF8" s="27"/>
      <c r="AG8" s="27"/>
      <c r="AH8" s="27" t="s">
        <v>118</v>
      </c>
      <c r="AI8" s="27" t="s">
        <v>118</v>
      </c>
      <c r="AJ8" s="27" t="s">
        <v>118</v>
      </c>
      <c r="AK8" s="27" t="s">
        <v>118</v>
      </c>
      <c r="AL8" s="27" t="s">
        <v>118</v>
      </c>
      <c r="AM8" s="27" t="s">
        <v>118</v>
      </c>
      <c r="AN8" s="27"/>
      <c r="AO8" s="27"/>
      <c r="AP8" s="27" t="s">
        <v>147</v>
      </c>
      <c r="AQ8" s="40" t="s">
        <v>222</v>
      </c>
      <c r="AR8" s="27" t="s">
        <v>131</v>
      </c>
      <c r="AS8" s="27" t="s">
        <v>135</v>
      </c>
      <c r="AT8" s="27" t="s">
        <v>137</v>
      </c>
      <c r="AU8" s="43">
        <v>599</v>
      </c>
      <c r="AV8" s="49">
        <f>AU8</f>
        <v>599</v>
      </c>
      <c r="AW8" s="27"/>
      <c r="AX8" s="27"/>
      <c r="AY8" s="27" t="s">
        <v>129</v>
      </c>
      <c r="AZ8" s="40" t="s">
        <v>132</v>
      </c>
      <c r="BA8" s="23"/>
      <c r="BB8" s="19" t="s">
        <v>120</v>
      </c>
    </row>
    <row r="9" spans="1:54" ht="33.75" x14ac:dyDescent="0.2">
      <c r="A9" s="40">
        <v>2</v>
      </c>
      <c r="B9" s="40" t="s">
        <v>127</v>
      </c>
      <c r="C9" s="40" t="s">
        <v>123</v>
      </c>
      <c r="D9" s="40" t="s">
        <v>121</v>
      </c>
      <c r="E9" s="27" t="s">
        <v>111</v>
      </c>
      <c r="F9" s="27">
        <v>2.2000000000000002</v>
      </c>
      <c r="G9" s="27">
        <v>8</v>
      </c>
      <c r="H9" s="27" t="s">
        <v>114</v>
      </c>
      <c r="I9" s="27" t="s">
        <v>121</v>
      </c>
      <c r="J9" s="27" t="s">
        <v>118</v>
      </c>
      <c r="K9" s="27" t="s">
        <v>117</v>
      </c>
      <c r="L9" s="27" t="s">
        <v>130</v>
      </c>
      <c r="M9" s="27" t="s">
        <v>125</v>
      </c>
      <c r="N9" s="27">
        <v>6.5</v>
      </c>
      <c r="O9" s="27" t="s">
        <v>121</v>
      </c>
      <c r="P9" s="27" t="s">
        <v>121</v>
      </c>
      <c r="Q9" s="27" t="s">
        <v>121</v>
      </c>
      <c r="R9" s="27" t="s">
        <v>121</v>
      </c>
      <c r="S9" s="27" t="s">
        <v>118</v>
      </c>
      <c r="T9" s="27" t="s">
        <v>118</v>
      </c>
      <c r="U9" s="27" t="s">
        <v>118</v>
      </c>
      <c r="V9" s="27" t="s">
        <v>118</v>
      </c>
      <c r="W9" s="27"/>
      <c r="X9" s="27" t="s">
        <v>121</v>
      </c>
      <c r="Y9" s="27" t="s">
        <v>121</v>
      </c>
      <c r="Z9" s="27" t="s">
        <v>121</v>
      </c>
      <c r="AA9" s="27" t="s">
        <v>121</v>
      </c>
      <c r="AB9" s="27"/>
      <c r="AC9" s="27" t="s">
        <v>117</v>
      </c>
      <c r="AD9" s="27" t="s">
        <v>117</v>
      </c>
      <c r="AE9" s="27" t="s">
        <v>118</v>
      </c>
      <c r="AF9" s="27"/>
      <c r="AG9" s="27"/>
      <c r="AH9" s="27" t="s">
        <v>118</v>
      </c>
      <c r="AI9" s="27" t="s">
        <v>118</v>
      </c>
      <c r="AJ9" s="27" t="s">
        <v>118</v>
      </c>
      <c r="AK9" s="27" t="s">
        <v>118</v>
      </c>
      <c r="AL9" s="27" t="s">
        <v>118</v>
      </c>
      <c r="AM9" s="27" t="s">
        <v>118</v>
      </c>
      <c r="AN9" s="27"/>
      <c r="AO9" s="27"/>
      <c r="AP9" s="27" t="s">
        <v>147</v>
      </c>
      <c r="AQ9" s="40" t="s">
        <v>222</v>
      </c>
      <c r="AR9" s="27" t="s">
        <v>131</v>
      </c>
      <c r="AS9" s="27" t="s">
        <v>135</v>
      </c>
      <c r="AT9" s="27" t="s">
        <v>137</v>
      </c>
      <c r="AU9" s="43">
        <v>599</v>
      </c>
      <c r="AV9" s="49">
        <f>AU9</f>
        <v>599</v>
      </c>
      <c r="AW9" s="27"/>
      <c r="AX9" s="27"/>
      <c r="AY9" s="27" t="s">
        <v>129</v>
      </c>
      <c r="AZ9" s="40" t="s">
        <v>132</v>
      </c>
      <c r="BA9" s="23"/>
      <c r="BB9" s="19" t="s">
        <v>136</v>
      </c>
    </row>
    <row r="10" spans="1:54" ht="33.75" x14ac:dyDescent="0.2">
      <c r="A10" s="40">
        <v>3</v>
      </c>
      <c r="B10" s="40" t="s">
        <v>124</v>
      </c>
      <c r="C10" s="40" t="s">
        <v>123</v>
      </c>
      <c r="D10" s="40" t="s">
        <v>121</v>
      </c>
      <c r="E10" s="27" t="s">
        <v>111</v>
      </c>
      <c r="F10" s="27">
        <v>3.7</v>
      </c>
      <c r="G10" s="27">
        <v>16</v>
      </c>
      <c r="H10" s="27" t="s">
        <v>114</v>
      </c>
      <c r="I10" s="27" t="s">
        <v>121</v>
      </c>
      <c r="J10" s="27" t="s">
        <v>117</v>
      </c>
      <c r="K10" s="27" t="s">
        <v>118</v>
      </c>
      <c r="L10" s="27" t="s">
        <v>130</v>
      </c>
      <c r="M10" s="27" t="s">
        <v>125</v>
      </c>
      <c r="N10" s="27">
        <v>6.8</v>
      </c>
      <c r="O10" s="27" t="s">
        <v>121</v>
      </c>
      <c r="P10" s="27" t="s">
        <v>121</v>
      </c>
      <c r="Q10" s="27" t="s">
        <v>121</v>
      </c>
      <c r="R10" s="27" t="s">
        <v>121</v>
      </c>
      <c r="S10" s="27" t="s">
        <v>118</v>
      </c>
      <c r="T10" s="27" t="s">
        <v>118</v>
      </c>
      <c r="U10" s="27" t="s">
        <v>118</v>
      </c>
      <c r="V10" s="27" t="s">
        <v>118</v>
      </c>
      <c r="W10" s="27"/>
      <c r="X10" s="27" t="s">
        <v>121</v>
      </c>
      <c r="Y10" s="27" t="s">
        <v>121</v>
      </c>
      <c r="Z10" s="27" t="s">
        <v>121</v>
      </c>
      <c r="AA10" s="27" t="s">
        <v>121</v>
      </c>
      <c r="AB10" s="27"/>
      <c r="AC10" s="27" t="s">
        <v>117</v>
      </c>
      <c r="AD10" s="27" t="s">
        <v>117</v>
      </c>
      <c r="AE10" s="27" t="s">
        <v>118</v>
      </c>
      <c r="AF10" s="27"/>
      <c r="AG10" s="27"/>
      <c r="AH10" s="27" t="s">
        <v>118</v>
      </c>
      <c r="AI10" s="27" t="s">
        <v>118</v>
      </c>
      <c r="AJ10" s="27" t="s">
        <v>118</v>
      </c>
      <c r="AK10" s="27" t="s">
        <v>118</v>
      </c>
      <c r="AL10" s="27" t="s">
        <v>118</v>
      </c>
      <c r="AM10" s="27" t="s">
        <v>118</v>
      </c>
      <c r="AN10" s="27"/>
      <c r="AO10" s="27"/>
      <c r="AP10" s="27" t="s">
        <v>147</v>
      </c>
      <c r="AQ10" s="40" t="s">
        <v>122</v>
      </c>
      <c r="AR10" s="27" t="s">
        <v>131</v>
      </c>
      <c r="AS10" s="27" t="s">
        <v>149</v>
      </c>
      <c r="AT10" s="27" t="s">
        <v>137</v>
      </c>
      <c r="AU10" s="43">
        <v>699</v>
      </c>
      <c r="AV10" s="49">
        <f>AU10</f>
        <v>699</v>
      </c>
      <c r="AW10" s="27"/>
      <c r="AX10" s="27"/>
      <c r="AY10" s="27" t="s">
        <v>129</v>
      </c>
      <c r="AZ10" s="40" t="s">
        <v>132</v>
      </c>
      <c r="BA10" s="23"/>
      <c r="BB10" s="19" t="s">
        <v>156</v>
      </c>
    </row>
    <row r="11" spans="1:54" ht="33.75" x14ac:dyDescent="0.2">
      <c r="A11" s="40">
        <v>4</v>
      </c>
      <c r="B11" s="40" t="s">
        <v>127</v>
      </c>
      <c r="C11" s="40" t="s">
        <v>123</v>
      </c>
      <c r="D11" s="40" t="s">
        <v>121</v>
      </c>
      <c r="E11" s="27" t="s">
        <v>111</v>
      </c>
      <c r="F11" s="27">
        <v>3.7</v>
      </c>
      <c r="G11" s="27">
        <v>16</v>
      </c>
      <c r="H11" s="27" t="s">
        <v>114</v>
      </c>
      <c r="I11" s="27" t="s">
        <v>121</v>
      </c>
      <c r="J11" s="27" t="s">
        <v>118</v>
      </c>
      <c r="K11" s="27" t="s">
        <v>117</v>
      </c>
      <c r="L11" s="27" t="s">
        <v>130</v>
      </c>
      <c r="M11" s="27" t="s">
        <v>125</v>
      </c>
      <c r="N11" s="27">
        <v>6.8</v>
      </c>
      <c r="O11" s="27" t="s">
        <v>121</v>
      </c>
      <c r="P11" s="27" t="s">
        <v>121</v>
      </c>
      <c r="Q11" s="27" t="s">
        <v>121</v>
      </c>
      <c r="R11" s="27" t="s">
        <v>121</v>
      </c>
      <c r="S11" s="27" t="s">
        <v>118</v>
      </c>
      <c r="T11" s="27" t="s">
        <v>118</v>
      </c>
      <c r="U11" s="27" t="s">
        <v>118</v>
      </c>
      <c r="V11" s="27" t="s">
        <v>118</v>
      </c>
      <c r="W11" s="27"/>
      <c r="X11" s="27" t="s">
        <v>121</v>
      </c>
      <c r="Y11" s="27" t="s">
        <v>121</v>
      </c>
      <c r="Z11" s="27" t="s">
        <v>121</v>
      </c>
      <c r="AA11" s="27" t="s">
        <v>121</v>
      </c>
      <c r="AB11" s="27"/>
      <c r="AC11" s="27" t="s">
        <v>117</v>
      </c>
      <c r="AD11" s="27" t="s">
        <v>117</v>
      </c>
      <c r="AE11" s="27" t="s">
        <v>118</v>
      </c>
      <c r="AF11" s="27"/>
      <c r="AG11" s="27"/>
      <c r="AH11" s="27" t="s">
        <v>118</v>
      </c>
      <c r="AI11" s="27" t="s">
        <v>118</v>
      </c>
      <c r="AJ11" s="27" t="s">
        <v>118</v>
      </c>
      <c r="AK11" s="27" t="s">
        <v>118</v>
      </c>
      <c r="AL11" s="27" t="s">
        <v>118</v>
      </c>
      <c r="AM11" s="27" t="s">
        <v>118</v>
      </c>
      <c r="AN11" s="27"/>
      <c r="AO11" s="27"/>
      <c r="AP11" s="27" t="s">
        <v>147</v>
      </c>
      <c r="AQ11" s="40" t="s">
        <v>122</v>
      </c>
      <c r="AR11" s="27" t="s">
        <v>131</v>
      </c>
      <c r="AS11" s="27" t="s">
        <v>150</v>
      </c>
      <c r="AT11" s="27" t="s">
        <v>137</v>
      </c>
      <c r="AU11" s="43">
        <v>699</v>
      </c>
      <c r="AV11" s="49">
        <f>AU11</f>
        <v>699</v>
      </c>
      <c r="AW11" s="27"/>
      <c r="AX11" s="27"/>
      <c r="AY11" s="27" t="s">
        <v>129</v>
      </c>
      <c r="AZ11" s="40" t="s">
        <v>132</v>
      </c>
      <c r="BA11" s="23"/>
      <c r="BB11" s="19" t="s">
        <v>157</v>
      </c>
    </row>
    <row r="12" spans="1:54" ht="33.75" x14ac:dyDescent="0.2">
      <c r="A12" s="40">
        <v>5</v>
      </c>
      <c r="B12" s="40" t="s">
        <v>158</v>
      </c>
      <c r="C12" s="40" t="s">
        <v>123</v>
      </c>
      <c r="D12" s="40" t="s">
        <v>121</v>
      </c>
      <c r="E12" s="27" t="s">
        <v>112</v>
      </c>
      <c r="F12" s="27" t="s">
        <v>163</v>
      </c>
      <c r="G12" s="27" t="s">
        <v>170</v>
      </c>
      <c r="H12" s="27" t="s">
        <v>143</v>
      </c>
      <c r="I12" s="27" t="s">
        <v>14</v>
      </c>
      <c r="J12" s="27" t="s">
        <v>159</v>
      </c>
      <c r="K12" s="27" t="s">
        <v>159</v>
      </c>
      <c r="L12" s="27" t="s">
        <v>116</v>
      </c>
      <c r="M12" s="27" t="s">
        <v>151</v>
      </c>
      <c r="N12" s="27" t="s">
        <v>164</v>
      </c>
      <c r="O12" s="27">
        <v>5</v>
      </c>
      <c r="P12" s="27">
        <v>295</v>
      </c>
      <c r="Q12" s="27">
        <v>195</v>
      </c>
      <c r="R12" s="27">
        <v>70</v>
      </c>
      <c r="S12" s="27" t="s">
        <v>118</v>
      </c>
      <c r="T12" s="27" t="s">
        <v>118</v>
      </c>
      <c r="U12" s="27" t="s">
        <v>118</v>
      </c>
      <c r="V12" s="27" t="s">
        <v>118</v>
      </c>
      <c r="W12" s="27"/>
      <c r="X12" s="27" t="s">
        <v>121</v>
      </c>
      <c r="Y12" s="27" t="s">
        <v>121</v>
      </c>
      <c r="Z12" s="27" t="s">
        <v>121</v>
      </c>
      <c r="AA12" s="27" t="s">
        <v>121</v>
      </c>
      <c r="AB12" s="27" t="s">
        <v>184</v>
      </c>
      <c r="AC12" s="27" t="s">
        <v>117</v>
      </c>
      <c r="AD12" s="27" t="s">
        <v>117</v>
      </c>
      <c r="AE12" s="27" t="s">
        <v>118</v>
      </c>
      <c r="AF12" s="27"/>
      <c r="AG12" s="27"/>
      <c r="AH12" s="27"/>
      <c r="AI12" s="27"/>
      <c r="AJ12" s="27"/>
      <c r="AK12" s="27"/>
      <c r="AL12" s="27"/>
      <c r="AM12" s="27"/>
      <c r="AN12" s="27"/>
      <c r="AO12" s="27"/>
      <c r="AP12" s="27" t="s">
        <v>147</v>
      </c>
      <c r="AQ12" s="40" t="s">
        <v>122</v>
      </c>
      <c r="AR12" s="27" t="s">
        <v>166</v>
      </c>
      <c r="AS12" s="27" t="s">
        <v>173</v>
      </c>
      <c r="AT12" s="27" t="s">
        <v>137</v>
      </c>
      <c r="AU12" s="43">
        <v>1199</v>
      </c>
      <c r="AV12" s="49">
        <f>AU12+350</f>
        <v>1549</v>
      </c>
      <c r="AW12" s="27"/>
      <c r="AX12" s="27"/>
      <c r="AY12" s="27"/>
      <c r="AZ12" s="40" t="s">
        <v>168</v>
      </c>
      <c r="BA12" s="23"/>
      <c r="BB12" s="26"/>
    </row>
    <row r="13" spans="1:54" ht="67.5" x14ac:dyDescent="0.2">
      <c r="A13" s="40">
        <v>6</v>
      </c>
      <c r="B13" s="40" t="s">
        <v>169</v>
      </c>
      <c r="C13" s="40"/>
      <c r="D13" s="40"/>
      <c r="E13" s="27" t="s">
        <v>113</v>
      </c>
      <c r="F13" s="27">
        <v>3.7</v>
      </c>
      <c r="G13" s="27">
        <v>16</v>
      </c>
      <c r="H13" s="27" t="s">
        <v>114</v>
      </c>
      <c r="I13" s="27" t="s">
        <v>14</v>
      </c>
      <c r="J13" s="27" t="s">
        <v>159</v>
      </c>
      <c r="K13" s="27" t="s">
        <v>159</v>
      </c>
      <c r="L13" s="27" t="s">
        <v>116</v>
      </c>
      <c r="M13" s="27" t="s">
        <v>171</v>
      </c>
      <c r="N13" s="27">
        <v>4</v>
      </c>
      <c r="O13" s="27">
        <v>6</v>
      </c>
      <c r="P13" s="27">
        <v>186</v>
      </c>
      <c r="Q13" s="27">
        <v>328</v>
      </c>
      <c r="R13" s="27">
        <v>219</v>
      </c>
      <c r="S13" s="27" t="s">
        <v>117</v>
      </c>
      <c r="T13" s="27" t="s">
        <v>118</v>
      </c>
      <c r="U13" s="27" t="s">
        <v>118</v>
      </c>
      <c r="V13" s="27" t="s">
        <v>183</v>
      </c>
      <c r="W13" s="27" t="s">
        <v>117</v>
      </c>
      <c r="X13" s="27"/>
      <c r="Y13" s="27" t="s">
        <v>140</v>
      </c>
      <c r="Z13" s="27"/>
      <c r="AA13" s="27"/>
      <c r="AB13" s="27" t="s">
        <v>186</v>
      </c>
      <c r="AC13" s="27" t="s">
        <v>117</v>
      </c>
      <c r="AD13" s="27" t="s">
        <v>118</v>
      </c>
      <c r="AE13" s="27" t="s">
        <v>117</v>
      </c>
      <c r="AF13" s="27"/>
      <c r="AG13" s="27" t="s">
        <v>117</v>
      </c>
      <c r="AH13" s="27"/>
      <c r="AI13" s="27"/>
      <c r="AJ13" s="27" t="s">
        <v>117</v>
      </c>
      <c r="AK13" s="27"/>
      <c r="AL13" s="27"/>
      <c r="AM13" s="27" t="s">
        <v>144</v>
      </c>
      <c r="AN13" s="27"/>
      <c r="AO13" s="27"/>
      <c r="AP13" s="27"/>
      <c r="AQ13" s="40" t="s">
        <v>216</v>
      </c>
      <c r="AR13" s="27" t="s">
        <v>166</v>
      </c>
      <c r="AS13" s="27" t="s">
        <v>173</v>
      </c>
      <c r="AT13" s="27" t="s">
        <v>137</v>
      </c>
      <c r="AU13" s="43">
        <v>1699</v>
      </c>
      <c r="AV13" s="49">
        <f>AU13</f>
        <v>1699</v>
      </c>
      <c r="AW13" s="27"/>
      <c r="AX13" s="27"/>
      <c r="AY13" s="27"/>
      <c r="AZ13" s="40" t="s">
        <v>177</v>
      </c>
      <c r="BA13" s="23"/>
      <c r="BB13" s="26" t="s">
        <v>172</v>
      </c>
    </row>
    <row r="14" spans="1:54" ht="67.5" x14ac:dyDescent="0.2">
      <c r="A14" s="40">
        <v>7</v>
      </c>
      <c r="B14" s="40" t="s">
        <v>174</v>
      </c>
      <c r="C14" s="40"/>
      <c r="D14" s="40"/>
      <c r="E14" s="27" t="s">
        <v>113</v>
      </c>
      <c r="F14" s="27">
        <v>7.4</v>
      </c>
      <c r="G14" s="27">
        <v>32</v>
      </c>
      <c r="H14" s="27" t="s">
        <v>114</v>
      </c>
      <c r="I14" s="27" t="s">
        <v>14</v>
      </c>
      <c r="J14" s="27" t="s">
        <v>159</v>
      </c>
      <c r="K14" s="27" t="s">
        <v>159</v>
      </c>
      <c r="L14" s="27" t="s">
        <v>116</v>
      </c>
      <c r="M14" s="27" t="s">
        <v>171</v>
      </c>
      <c r="N14" s="27">
        <v>4</v>
      </c>
      <c r="O14" s="27">
        <v>6</v>
      </c>
      <c r="P14" s="27">
        <v>186</v>
      </c>
      <c r="Q14" s="27">
        <v>328</v>
      </c>
      <c r="R14" s="27">
        <v>219</v>
      </c>
      <c r="S14" s="27" t="s">
        <v>117</v>
      </c>
      <c r="T14" s="27" t="s">
        <v>118</v>
      </c>
      <c r="U14" s="27" t="s">
        <v>118</v>
      </c>
      <c r="V14" s="27" t="s">
        <v>183</v>
      </c>
      <c r="W14" s="27" t="s">
        <v>117</v>
      </c>
      <c r="X14" s="27"/>
      <c r="Y14" s="27" t="s">
        <v>140</v>
      </c>
      <c r="Z14" s="27"/>
      <c r="AA14" s="27"/>
      <c r="AB14" s="27" t="s">
        <v>186</v>
      </c>
      <c r="AC14" s="27" t="s">
        <v>117</v>
      </c>
      <c r="AD14" s="27" t="s">
        <v>118</v>
      </c>
      <c r="AE14" s="27" t="s">
        <v>117</v>
      </c>
      <c r="AF14" s="27"/>
      <c r="AG14" s="27" t="s">
        <v>117</v>
      </c>
      <c r="AH14" s="27"/>
      <c r="AI14" s="27"/>
      <c r="AJ14" s="27" t="s">
        <v>117</v>
      </c>
      <c r="AK14" s="27"/>
      <c r="AL14" s="27"/>
      <c r="AM14" s="27" t="s">
        <v>144</v>
      </c>
      <c r="AN14" s="27"/>
      <c r="AO14" s="27"/>
      <c r="AP14" s="27"/>
      <c r="AQ14" s="40" t="s">
        <v>216</v>
      </c>
      <c r="AR14" s="27" t="s">
        <v>166</v>
      </c>
      <c r="AS14" s="27" t="s">
        <v>173</v>
      </c>
      <c r="AT14" s="27" t="s">
        <v>137</v>
      </c>
      <c r="AU14" s="43">
        <v>1799</v>
      </c>
      <c r="AV14" s="49">
        <f>AU14</f>
        <v>1799</v>
      </c>
      <c r="AW14" s="27"/>
      <c r="AX14" s="27"/>
      <c r="AY14" s="27"/>
      <c r="AZ14" s="40" t="s">
        <v>177</v>
      </c>
      <c r="BA14" s="23"/>
      <c r="BB14" s="26" t="s">
        <v>179</v>
      </c>
    </row>
    <row r="15" spans="1:54" ht="67.5" x14ac:dyDescent="0.2">
      <c r="A15" s="40">
        <v>8</v>
      </c>
      <c r="B15" s="40" t="s">
        <v>175</v>
      </c>
      <c r="C15" s="40"/>
      <c r="D15" s="40"/>
      <c r="E15" s="27" t="s">
        <v>113</v>
      </c>
      <c r="F15" s="27">
        <v>11</v>
      </c>
      <c r="G15" s="27">
        <v>32</v>
      </c>
      <c r="H15" s="27" t="s">
        <v>115</v>
      </c>
      <c r="I15" s="27" t="s">
        <v>14</v>
      </c>
      <c r="J15" s="27" t="s">
        <v>118</v>
      </c>
      <c r="K15" s="27" t="s">
        <v>117</v>
      </c>
      <c r="L15" s="27" t="s">
        <v>116</v>
      </c>
      <c r="M15" s="27" t="s">
        <v>171</v>
      </c>
      <c r="N15" s="27">
        <v>4</v>
      </c>
      <c r="O15" s="27">
        <v>11</v>
      </c>
      <c r="P15" s="27">
        <v>186</v>
      </c>
      <c r="Q15" s="27">
        <v>328</v>
      </c>
      <c r="R15" s="27">
        <v>219</v>
      </c>
      <c r="S15" s="27" t="s">
        <v>117</v>
      </c>
      <c r="T15" s="27" t="s">
        <v>118</v>
      </c>
      <c r="U15" s="27" t="s">
        <v>118</v>
      </c>
      <c r="V15" s="27" t="s">
        <v>183</v>
      </c>
      <c r="W15" s="27" t="s">
        <v>117</v>
      </c>
      <c r="X15" s="27"/>
      <c r="Y15" s="27" t="s">
        <v>140</v>
      </c>
      <c r="Z15" s="27"/>
      <c r="AA15" s="27"/>
      <c r="AB15" s="27" t="s">
        <v>186</v>
      </c>
      <c r="AC15" s="27" t="s">
        <v>117</v>
      </c>
      <c r="AD15" s="27" t="s">
        <v>118</v>
      </c>
      <c r="AE15" s="27" t="s">
        <v>117</v>
      </c>
      <c r="AF15" s="27"/>
      <c r="AG15" s="27" t="s">
        <v>117</v>
      </c>
      <c r="AH15" s="27"/>
      <c r="AI15" s="27"/>
      <c r="AJ15" s="27" t="s">
        <v>117</v>
      </c>
      <c r="AK15" s="27"/>
      <c r="AL15" s="27"/>
      <c r="AM15" s="27" t="s">
        <v>144</v>
      </c>
      <c r="AN15" s="27"/>
      <c r="AO15" s="27"/>
      <c r="AP15" s="27"/>
      <c r="AQ15" s="40" t="s">
        <v>216</v>
      </c>
      <c r="AR15" s="27" t="s">
        <v>166</v>
      </c>
      <c r="AS15" s="27" t="s">
        <v>173</v>
      </c>
      <c r="AT15" s="27" t="s">
        <v>137</v>
      </c>
      <c r="AU15" s="43">
        <v>1999</v>
      </c>
      <c r="AV15" s="49">
        <f>AU15</f>
        <v>1999</v>
      </c>
      <c r="AW15" s="27"/>
      <c r="AX15" s="27"/>
      <c r="AY15" s="27"/>
      <c r="AZ15" s="40" t="s">
        <v>177</v>
      </c>
      <c r="BA15" s="23"/>
      <c r="BB15" s="26" t="s">
        <v>178</v>
      </c>
    </row>
    <row r="16" spans="1:54" ht="67.5" x14ac:dyDescent="0.2">
      <c r="A16" s="40">
        <v>9</v>
      </c>
      <c r="B16" s="40" t="s">
        <v>176</v>
      </c>
      <c r="C16" s="40"/>
      <c r="D16" s="40"/>
      <c r="E16" s="27" t="s">
        <v>113</v>
      </c>
      <c r="F16" s="27">
        <v>11</v>
      </c>
      <c r="G16" s="27">
        <v>32</v>
      </c>
      <c r="H16" s="27" t="s">
        <v>115</v>
      </c>
      <c r="I16" s="27" t="s">
        <v>14</v>
      </c>
      <c r="J16" s="27" t="s">
        <v>118</v>
      </c>
      <c r="K16" s="27" t="s">
        <v>117</v>
      </c>
      <c r="L16" s="27" t="s">
        <v>116</v>
      </c>
      <c r="M16" s="27" t="s">
        <v>171</v>
      </c>
      <c r="N16" s="27">
        <v>4</v>
      </c>
      <c r="O16" s="27">
        <v>11</v>
      </c>
      <c r="P16" s="27">
        <v>186</v>
      </c>
      <c r="Q16" s="27">
        <v>328</v>
      </c>
      <c r="R16" s="27">
        <v>219</v>
      </c>
      <c r="S16" s="27" t="s">
        <v>117</v>
      </c>
      <c r="T16" s="27" t="s">
        <v>118</v>
      </c>
      <c r="U16" s="27" t="s">
        <v>118</v>
      </c>
      <c r="V16" s="27" t="s">
        <v>183</v>
      </c>
      <c r="W16" s="27" t="s">
        <v>117</v>
      </c>
      <c r="X16" s="27"/>
      <c r="Y16" s="27" t="s">
        <v>140</v>
      </c>
      <c r="Z16" s="27"/>
      <c r="AA16" s="27"/>
      <c r="AB16" s="27" t="s">
        <v>186</v>
      </c>
      <c r="AC16" s="27" t="s">
        <v>117</v>
      </c>
      <c r="AD16" s="27" t="s">
        <v>118</v>
      </c>
      <c r="AE16" s="27" t="s">
        <v>117</v>
      </c>
      <c r="AF16" s="27"/>
      <c r="AG16" s="27" t="s">
        <v>117</v>
      </c>
      <c r="AH16" s="27"/>
      <c r="AI16" s="27"/>
      <c r="AJ16" s="27" t="s">
        <v>117</v>
      </c>
      <c r="AK16" s="27"/>
      <c r="AL16" s="27"/>
      <c r="AM16" s="27" t="s">
        <v>144</v>
      </c>
      <c r="AN16" s="27"/>
      <c r="AO16" s="27"/>
      <c r="AP16" s="27"/>
      <c r="AQ16" s="40" t="s">
        <v>216</v>
      </c>
      <c r="AR16" s="27" t="s">
        <v>166</v>
      </c>
      <c r="AS16" s="27" t="s">
        <v>173</v>
      </c>
      <c r="AT16" s="27" t="s">
        <v>137</v>
      </c>
      <c r="AU16" s="43">
        <v>2199</v>
      </c>
      <c r="AV16" s="49">
        <f>AU16</f>
        <v>2199</v>
      </c>
      <c r="AW16" s="27"/>
      <c r="AX16" s="27"/>
      <c r="AY16" s="27"/>
      <c r="AZ16" s="40" t="s">
        <v>177</v>
      </c>
      <c r="BA16" s="23"/>
      <c r="BB16" s="19" t="s">
        <v>180</v>
      </c>
    </row>
    <row r="17" spans="1:54" ht="56.25" x14ac:dyDescent="0.2">
      <c r="A17" s="40">
        <v>10</v>
      </c>
      <c r="B17" s="40" t="s">
        <v>188</v>
      </c>
      <c r="C17" s="40" t="s">
        <v>349</v>
      </c>
      <c r="D17" s="40"/>
      <c r="E17" s="27" t="s">
        <v>113</v>
      </c>
      <c r="F17" s="27">
        <v>4.5999999999999996</v>
      </c>
      <c r="G17" s="41" t="s">
        <v>189</v>
      </c>
      <c r="H17" s="27" t="s">
        <v>114</v>
      </c>
      <c r="I17" s="27" t="s">
        <v>14</v>
      </c>
      <c r="J17" s="27" t="s">
        <v>159</v>
      </c>
      <c r="K17" s="27" t="s">
        <v>159</v>
      </c>
      <c r="L17" s="27" t="s">
        <v>116</v>
      </c>
      <c r="M17" s="27" t="s">
        <v>181</v>
      </c>
      <c r="N17" s="27" t="s">
        <v>164</v>
      </c>
      <c r="O17" s="27">
        <v>4.0999999999999996</v>
      </c>
      <c r="P17" s="27">
        <v>279</v>
      </c>
      <c r="Q17" s="27">
        <v>102</v>
      </c>
      <c r="R17" s="27">
        <v>76</v>
      </c>
      <c r="S17" s="27" t="s">
        <v>118</v>
      </c>
      <c r="T17" s="27" t="s">
        <v>118</v>
      </c>
      <c r="U17" s="27" t="s">
        <v>117</v>
      </c>
      <c r="V17" s="27" t="s">
        <v>190</v>
      </c>
      <c r="W17" s="27"/>
      <c r="X17" s="27"/>
      <c r="Y17" s="27"/>
      <c r="Z17" s="27"/>
      <c r="AA17" s="27"/>
      <c r="AB17" s="27"/>
      <c r="AC17" s="27" t="s">
        <v>117</v>
      </c>
      <c r="AD17" s="27" t="s">
        <v>118</v>
      </c>
      <c r="AE17" s="27" t="s">
        <v>118</v>
      </c>
      <c r="AF17" s="27" t="s">
        <v>118</v>
      </c>
      <c r="AG17" s="27" t="s">
        <v>118</v>
      </c>
      <c r="AH17" s="27"/>
      <c r="AI17" s="27" t="s">
        <v>117</v>
      </c>
      <c r="AJ17" s="27" t="s">
        <v>118</v>
      </c>
      <c r="AK17" s="27" t="s">
        <v>118</v>
      </c>
      <c r="AL17" s="27" t="s">
        <v>118</v>
      </c>
      <c r="AM17" s="27" t="s">
        <v>118</v>
      </c>
      <c r="AN17" s="27" t="s">
        <v>118</v>
      </c>
      <c r="AO17" s="27"/>
      <c r="AP17" s="27" t="s">
        <v>208</v>
      </c>
      <c r="AQ17" s="40" t="s">
        <v>216</v>
      </c>
      <c r="AR17" s="27"/>
      <c r="AS17" s="27" t="s">
        <v>194</v>
      </c>
      <c r="AT17" s="27" t="s">
        <v>137</v>
      </c>
      <c r="AU17" s="43">
        <v>2299</v>
      </c>
      <c r="AV17" s="49">
        <f>AU17+350</f>
        <v>2649</v>
      </c>
      <c r="AW17" s="27"/>
      <c r="AX17" s="27"/>
      <c r="AY17" s="27" t="s">
        <v>129</v>
      </c>
      <c r="AZ17" s="40" t="s">
        <v>193</v>
      </c>
      <c r="BA17" s="23"/>
      <c r="BB17" s="19" t="s">
        <v>192</v>
      </c>
    </row>
    <row r="18" spans="1:54" ht="56.25" x14ac:dyDescent="0.2">
      <c r="A18" s="40">
        <v>11</v>
      </c>
      <c r="B18" s="40" t="s">
        <v>198</v>
      </c>
      <c r="C18" s="40" t="s">
        <v>349</v>
      </c>
      <c r="D18" s="40"/>
      <c r="E18" s="27" t="s">
        <v>113</v>
      </c>
      <c r="F18" s="27">
        <v>11</v>
      </c>
      <c r="G18" s="27" t="s">
        <v>195</v>
      </c>
      <c r="H18" s="27" t="s">
        <v>143</v>
      </c>
      <c r="I18" s="27" t="s">
        <v>14</v>
      </c>
      <c r="J18" s="27" t="s">
        <v>159</v>
      </c>
      <c r="K18" s="27" t="s">
        <v>117</v>
      </c>
      <c r="L18" s="27" t="s">
        <v>116</v>
      </c>
      <c r="M18" s="27" t="s">
        <v>181</v>
      </c>
      <c r="N18" s="27">
        <v>4</v>
      </c>
      <c r="O18" s="27">
        <v>4.8</v>
      </c>
      <c r="P18" s="27">
        <v>495</v>
      </c>
      <c r="Q18" s="27">
        <v>240</v>
      </c>
      <c r="R18" s="27">
        <v>163</v>
      </c>
      <c r="S18" s="27" t="s">
        <v>118</v>
      </c>
      <c r="T18" s="27" t="s">
        <v>118</v>
      </c>
      <c r="U18" s="27" t="s">
        <v>117</v>
      </c>
      <c r="V18" s="27" t="s">
        <v>196</v>
      </c>
      <c r="W18" s="27"/>
      <c r="X18" s="27"/>
      <c r="Y18" s="27"/>
      <c r="Z18" s="27"/>
      <c r="AA18" s="27"/>
      <c r="AB18" s="27" t="s">
        <v>197</v>
      </c>
      <c r="AC18" s="27" t="s">
        <v>117</v>
      </c>
      <c r="AD18" s="27" t="s">
        <v>118</v>
      </c>
      <c r="AE18" s="27" t="s">
        <v>118</v>
      </c>
      <c r="AF18" s="27" t="s">
        <v>118</v>
      </c>
      <c r="AG18" s="27" t="s">
        <v>118</v>
      </c>
      <c r="AH18" s="27" t="s">
        <v>117</v>
      </c>
      <c r="AI18" s="27" t="s">
        <v>117</v>
      </c>
      <c r="AJ18" s="27" t="s">
        <v>118</v>
      </c>
      <c r="AK18" s="27" t="s">
        <v>118</v>
      </c>
      <c r="AL18" s="27" t="s">
        <v>118</v>
      </c>
      <c r="AM18" s="27" t="s">
        <v>118</v>
      </c>
      <c r="AN18" s="27" t="s">
        <v>118</v>
      </c>
      <c r="AO18" s="27"/>
      <c r="AP18" s="27" t="s">
        <v>208</v>
      </c>
      <c r="AQ18" s="40" t="s">
        <v>216</v>
      </c>
      <c r="AR18" s="27"/>
      <c r="AS18" s="27" t="s">
        <v>194</v>
      </c>
      <c r="AT18" s="27" t="s">
        <v>137</v>
      </c>
      <c r="AU18" s="43">
        <v>2999</v>
      </c>
      <c r="AV18" s="49">
        <f>AU18</f>
        <v>2999</v>
      </c>
      <c r="AW18" s="27"/>
      <c r="AX18" s="27"/>
      <c r="AY18" s="27"/>
      <c r="AZ18" s="40" t="s">
        <v>200</v>
      </c>
      <c r="BA18" s="23"/>
      <c r="BB18" s="19"/>
    </row>
    <row r="19" spans="1:54" ht="56.25" x14ac:dyDescent="0.2">
      <c r="A19" s="40">
        <v>12</v>
      </c>
      <c r="B19" s="40" t="s">
        <v>199</v>
      </c>
      <c r="C19" s="40" t="s">
        <v>349</v>
      </c>
      <c r="D19" s="40"/>
      <c r="E19" s="27" t="s">
        <v>113</v>
      </c>
      <c r="F19" s="27">
        <v>22</v>
      </c>
      <c r="G19" s="27">
        <v>32</v>
      </c>
      <c r="H19" s="27" t="s">
        <v>143</v>
      </c>
      <c r="I19" s="27" t="s">
        <v>14</v>
      </c>
      <c r="J19" s="27" t="s">
        <v>159</v>
      </c>
      <c r="K19" s="27" t="s">
        <v>159</v>
      </c>
      <c r="L19" s="27" t="s">
        <v>116</v>
      </c>
      <c r="M19" s="27" t="s">
        <v>181</v>
      </c>
      <c r="N19" s="27" t="s">
        <v>164</v>
      </c>
      <c r="O19" s="27">
        <v>4.8</v>
      </c>
      <c r="P19" s="27">
        <v>495</v>
      </c>
      <c r="Q19" s="27">
        <v>240</v>
      </c>
      <c r="R19" s="27">
        <v>163</v>
      </c>
      <c r="S19" s="27" t="s">
        <v>118</v>
      </c>
      <c r="T19" s="27" t="s">
        <v>118</v>
      </c>
      <c r="U19" s="27" t="s">
        <v>117</v>
      </c>
      <c r="V19" s="27" t="s">
        <v>196</v>
      </c>
      <c r="W19" s="27"/>
      <c r="X19" s="27"/>
      <c r="Y19" s="27"/>
      <c r="Z19" s="27"/>
      <c r="AA19" s="27"/>
      <c r="AB19" s="27" t="s">
        <v>197</v>
      </c>
      <c r="AC19" s="27" t="s">
        <v>117</v>
      </c>
      <c r="AD19" s="27" t="s">
        <v>118</v>
      </c>
      <c r="AE19" s="27" t="s">
        <v>118</v>
      </c>
      <c r="AF19" s="27" t="s">
        <v>118</v>
      </c>
      <c r="AG19" s="27" t="s">
        <v>118</v>
      </c>
      <c r="AH19" s="27" t="s">
        <v>117</v>
      </c>
      <c r="AI19" s="27" t="s">
        <v>117</v>
      </c>
      <c r="AJ19" s="27" t="s">
        <v>118</v>
      </c>
      <c r="AK19" s="27" t="s">
        <v>118</v>
      </c>
      <c r="AL19" s="27" t="s">
        <v>118</v>
      </c>
      <c r="AM19" s="27" t="s">
        <v>118</v>
      </c>
      <c r="AN19" s="27" t="s">
        <v>118</v>
      </c>
      <c r="AO19" s="27"/>
      <c r="AP19" s="27" t="s">
        <v>208</v>
      </c>
      <c r="AQ19" s="40" t="s">
        <v>216</v>
      </c>
      <c r="AR19" s="27"/>
      <c r="AS19" s="27" t="s">
        <v>194</v>
      </c>
      <c r="AT19" s="27" t="s">
        <v>137</v>
      </c>
      <c r="AU19" s="43">
        <v>3399</v>
      </c>
      <c r="AV19" s="49">
        <f>AU19+350</f>
        <v>3749</v>
      </c>
      <c r="AW19" s="27"/>
      <c r="AX19" s="27"/>
      <c r="AY19" s="27"/>
      <c r="AZ19" s="40" t="s">
        <v>202</v>
      </c>
      <c r="BA19" s="23"/>
      <c r="BB19" s="19" t="s">
        <v>201</v>
      </c>
    </row>
    <row r="20" spans="1:54" ht="56.25" x14ac:dyDescent="0.2">
      <c r="A20" s="40">
        <v>13</v>
      </c>
      <c r="B20" s="40" t="s">
        <v>203</v>
      </c>
      <c r="C20" s="40" t="s">
        <v>349</v>
      </c>
      <c r="D20" s="40"/>
      <c r="E20" s="27" t="s">
        <v>113</v>
      </c>
      <c r="F20" s="27">
        <v>22</v>
      </c>
      <c r="G20" s="27">
        <v>32</v>
      </c>
      <c r="H20" s="27" t="s">
        <v>143</v>
      </c>
      <c r="I20" s="27" t="s">
        <v>14</v>
      </c>
      <c r="J20" s="27" t="s">
        <v>159</v>
      </c>
      <c r="K20" s="27" t="s">
        <v>159</v>
      </c>
      <c r="L20" s="27" t="s">
        <v>116</v>
      </c>
      <c r="M20" s="27" t="s">
        <v>181</v>
      </c>
      <c r="N20" s="27" t="s">
        <v>164</v>
      </c>
      <c r="O20" s="27">
        <v>4.8</v>
      </c>
      <c r="P20" s="27">
        <v>495</v>
      </c>
      <c r="Q20" s="27">
        <v>240</v>
      </c>
      <c r="R20" s="27">
        <v>163</v>
      </c>
      <c r="S20" s="27" t="s">
        <v>118</v>
      </c>
      <c r="T20" s="27" t="s">
        <v>118</v>
      </c>
      <c r="U20" s="27" t="s">
        <v>117</v>
      </c>
      <c r="V20" s="27" t="s">
        <v>350</v>
      </c>
      <c r="W20" s="27" t="s">
        <v>117</v>
      </c>
      <c r="X20" s="27" t="s">
        <v>205</v>
      </c>
      <c r="Y20" s="27" t="s">
        <v>139</v>
      </c>
      <c r="Z20" s="27"/>
      <c r="AA20" s="27" t="s">
        <v>204</v>
      </c>
      <c r="AB20" s="27"/>
      <c r="AC20" s="27" t="s">
        <v>117</v>
      </c>
      <c r="AD20" s="27" t="s">
        <v>117</v>
      </c>
      <c r="AE20" s="27" t="s">
        <v>118</v>
      </c>
      <c r="AF20" s="27" t="s">
        <v>118</v>
      </c>
      <c r="AG20" s="27" t="s">
        <v>117</v>
      </c>
      <c r="AH20" s="27"/>
      <c r="AI20" s="27"/>
      <c r="AJ20" s="27"/>
      <c r="AK20" s="27" t="s">
        <v>144</v>
      </c>
      <c r="AL20" s="27"/>
      <c r="AM20" s="27" t="s">
        <v>144</v>
      </c>
      <c r="AN20" s="27" t="s">
        <v>117</v>
      </c>
      <c r="AO20" s="27" t="s">
        <v>207</v>
      </c>
      <c r="AP20" s="27" t="s">
        <v>208</v>
      </c>
      <c r="AQ20" s="40" t="s">
        <v>216</v>
      </c>
      <c r="AR20" s="27"/>
      <c r="AS20" s="27" t="s">
        <v>194</v>
      </c>
      <c r="AT20" s="27" t="s">
        <v>137</v>
      </c>
      <c r="AU20" s="43">
        <v>3699</v>
      </c>
      <c r="AV20" s="49">
        <f>AU20+350</f>
        <v>4049</v>
      </c>
      <c r="AW20" s="27"/>
      <c r="AX20" s="27"/>
      <c r="AY20" s="27"/>
      <c r="AZ20" s="40" t="s">
        <v>209</v>
      </c>
      <c r="BA20" s="23"/>
      <c r="BB20" s="19" t="s">
        <v>210</v>
      </c>
    </row>
    <row r="21" spans="1:54" ht="56.25" x14ac:dyDescent="0.2">
      <c r="A21" s="40">
        <v>14</v>
      </c>
      <c r="B21" s="40" t="s">
        <v>211</v>
      </c>
      <c r="C21" s="40"/>
      <c r="D21" s="40"/>
      <c r="E21" s="27" t="s">
        <v>113</v>
      </c>
      <c r="F21" s="27">
        <v>22</v>
      </c>
      <c r="G21" s="27">
        <v>32</v>
      </c>
      <c r="H21" s="27" t="s">
        <v>143</v>
      </c>
      <c r="I21" s="27" t="s">
        <v>14</v>
      </c>
      <c r="J21" s="27" t="s">
        <v>159</v>
      </c>
      <c r="K21" s="27" t="s">
        <v>159</v>
      </c>
      <c r="L21" s="27" t="s">
        <v>116</v>
      </c>
      <c r="M21" s="27" t="s">
        <v>181</v>
      </c>
      <c r="N21" s="27" t="s">
        <v>164</v>
      </c>
      <c r="O21" s="27">
        <v>4.8</v>
      </c>
      <c r="P21" s="27">
        <v>495</v>
      </c>
      <c r="Q21" s="27">
        <v>240</v>
      </c>
      <c r="R21" s="27">
        <v>163</v>
      </c>
      <c r="S21" s="27"/>
      <c r="T21" s="27" t="s">
        <v>159</v>
      </c>
      <c r="U21" s="27" t="s">
        <v>117</v>
      </c>
      <c r="V21" s="27"/>
      <c r="W21" s="27" t="s">
        <v>117</v>
      </c>
      <c r="X21" s="27" t="s">
        <v>205</v>
      </c>
      <c r="Y21" s="27"/>
      <c r="Z21" s="27"/>
      <c r="AA21" s="27"/>
      <c r="AB21" s="27" t="s">
        <v>212</v>
      </c>
      <c r="AC21" s="27" t="s">
        <v>117</v>
      </c>
      <c r="AD21" s="27" t="s">
        <v>117</v>
      </c>
      <c r="AE21" s="27"/>
      <c r="AF21" s="27"/>
      <c r="AG21" s="27" t="s">
        <v>117</v>
      </c>
      <c r="AH21" s="27"/>
      <c r="AI21" s="27"/>
      <c r="AJ21" s="27"/>
      <c r="AK21" s="27"/>
      <c r="AL21" s="27"/>
      <c r="AM21" s="27" t="s">
        <v>144</v>
      </c>
      <c r="AN21" s="27" t="s">
        <v>117</v>
      </c>
      <c r="AO21" s="27" t="s">
        <v>207</v>
      </c>
      <c r="AP21" s="27" t="s">
        <v>208</v>
      </c>
      <c r="AQ21" s="40" t="s">
        <v>216</v>
      </c>
      <c r="AR21" s="27"/>
      <c r="AS21" s="27" t="s">
        <v>194</v>
      </c>
      <c r="AT21" s="27" t="s">
        <v>137</v>
      </c>
      <c r="AU21" s="43">
        <v>4599</v>
      </c>
      <c r="AV21" s="49">
        <f>AU21+350</f>
        <v>4949</v>
      </c>
      <c r="AW21" s="27"/>
      <c r="AX21" s="27"/>
      <c r="AY21" s="27"/>
      <c r="AZ21" s="40" t="s">
        <v>214</v>
      </c>
      <c r="BA21" s="23"/>
      <c r="BB21" s="19" t="s">
        <v>213</v>
      </c>
    </row>
    <row r="22" spans="1:54" ht="67.5" x14ac:dyDescent="0.2">
      <c r="A22" s="40">
        <v>15</v>
      </c>
      <c r="B22" s="40" t="s">
        <v>215</v>
      </c>
      <c r="C22" s="40"/>
      <c r="D22" s="40"/>
      <c r="E22" s="27" t="s">
        <v>113</v>
      </c>
      <c r="F22" s="27">
        <v>22</v>
      </c>
      <c r="G22" s="27">
        <v>32</v>
      </c>
      <c r="H22" s="27" t="s">
        <v>143</v>
      </c>
      <c r="I22" s="27" t="s">
        <v>14</v>
      </c>
      <c r="J22" s="27" t="s">
        <v>159</v>
      </c>
      <c r="K22" s="27" t="s">
        <v>159</v>
      </c>
      <c r="L22" s="27" t="s">
        <v>116</v>
      </c>
      <c r="M22" s="27" t="s">
        <v>181</v>
      </c>
      <c r="N22" s="27" t="s">
        <v>164</v>
      </c>
      <c r="O22" s="27">
        <v>5</v>
      </c>
      <c r="P22" s="27">
        <v>360</v>
      </c>
      <c r="Q22" s="27">
        <v>165</v>
      </c>
      <c r="R22" s="27">
        <v>155</v>
      </c>
      <c r="S22" s="27" t="s">
        <v>118</v>
      </c>
      <c r="T22" s="27" t="s">
        <v>118</v>
      </c>
      <c r="U22" s="27" t="s">
        <v>118</v>
      </c>
      <c r="V22" s="27"/>
      <c r="W22" s="27"/>
      <c r="X22" s="27"/>
      <c r="Y22" s="27"/>
      <c r="Z22" s="27"/>
      <c r="AA22" s="27"/>
      <c r="AB22" s="27" t="s">
        <v>217</v>
      </c>
      <c r="AC22" s="27" t="s">
        <v>117</v>
      </c>
      <c r="AD22" s="27"/>
      <c r="AE22" s="27"/>
      <c r="AF22" s="27"/>
      <c r="AG22" s="27"/>
      <c r="AH22" s="27"/>
      <c r="AI22" s="27"/>
      <c r="AJ22" s="27"/>
      <c r="AK22" s="27"/>
      <c r="AL22" s="27"/>
      <c r="AM22" s="27"/>
      <c r="AN22" s="27"/>
      <c r="AO22" s="27"/>
      <c r="AP22" s="27" t="s">
        <v>218</v>
      </c>
      <c r="AQ22" s="40" t="s">
        <v>216</v>
      </c>
      <c r="AR22" s="27"/>
      <c r="AS22" s="27" t="s">
        <v>194</v>
      </c>
      <c r="AT22" s="27" t="s">
        <v>137</v>
      </c>
      <c r="AU22" s="43">
        <v>1399</v>
      </c>
      <c r="AV22" s="49">
        <f>AU22+350</f>
        <v>1749</v>
      </c>
      <c r="AW22" s="27"/>
      <c r="AX22" s="27"/>
      <c r="AY22" s="27"/>
      <c r="AZ22" s="40" t="s">
        <v>219</v>
      </c>
      <c r="BA22" s="23"/>
      <c r="BB22" s="19" t="s">
        <v>220</v>
      </c>
    </row>
    <row r="23" spans="1:54" ht="22.5" x14ac:dyDescent="0.2">
      <c r="A23" s="40">
        <v>16</v>
      </c>
      <c r="B23" s="40" t="s">
        <v>221</v>
      </c>
      <c r="C23" s="40"/>
      <c r="D23" s="40"/>
      <c r="E23" s="27" t="s">
        <v>113</v>
      </c>
      <c r="F23" s="27">
        <v>7.4</v>
      </c>
      <c r="G23" s="27">
        <v>32</v>
      </c>
      <c r="H23" s="27" t="s">
        <v>114</v>
      </c>
      <c r="I23" s="27" t="s">
        <v>14</v>
      </c>
      <c r="J23" s="27" t="s">
        <v>159</v>
      </c>
      <c r="K23" s="27" t="s">
        <v>159</v>
      </c>
      <c r="L23" s="27" t="s">
        <v>116</v>
      </c>
      <c r="M23" s="27" t="s">
        <v>181</v>
      </c>
      <c r="N23" s="27" t="s">
        <v>164</v>
      </c>
      <c r="O23" s="27">
        <v>1.5</v>
      </c>
      <c r="P23" s="27">
        <v>175</v>
      </c>
      <c r="Q23" s="27">
        <v>125</v>
      </c>
      <c r="R23" s="27">
        <v>95</v>
      </c>
      <c r="S23" s="27" t="s">
        <v>118</v>
      </c>
      <c r="T23" s="27" t="s">
        <v>118</v>
      </c>
      <c r="U23" s="27" t="s">
        <v>118</v>
      </c>
      <c r="V23" s="27"/>
      <c r="W23" s="27"/>
      <c r="X23" s="27"/>
      <c r="Y23" s="27"/>
      <c r="Z23" s="27"/>
      <c r="AA23" s="27"/>
      <c r="AB23" s="27"/>
      <c r="AC23" s="27"/>
      <c r="AD23" s="27"/>
      <c r="AE23" s="27"/>
      <c r="AF23" s="27"/>
      <c r="AG23" s="27"/>
      <c r="AH23" s="27"/>
      <c r="AI23" s="27"/>
      <c r="AJ23" s="27"/>
      <c r="AK23" s="27"/>
      <c r="AL23" s="27"/>
      <c r="AM23" s="27"/>
      <c r="AN23" s="27"/>
      <c r="AO23" s="27"/>
      <c r="AP23" s="27" t="s">
        <v>218</v>
      </c>
      <c r="AQ23" s="40" t="s">
        <v>216</v>
      </c>
      <c r="AR23" s="27"/>
      <c r="AS23" s="27" t="s">
        <v>194</v>
      </c>
      <c r="AT23" s="27" t="s">
        <v>137</v>
      </c>
      <c r="AU23" s="43">
        <v>999</v>
      </c>
      <c r="AV23" s="49">
        <f>AU23+350</f>
        <v>1349</v>
      </c>
      <c r="AW23" s="27"/>
      <c r="AX23" s="27"/>
      <c r="AY23" s="27"/>
      <c r="AZ23" s="40"/>
      <c r="BA23" s="23"/>
      <c r="BB23" s="19"/>
    </row>
    <row r="24" spans="1:54" ht="45" x14ac:dyDescent="0.2">
      <c r="A24" s="40">
        <v>17</v>
      </c>
      <c r="B24" s="40" t="s">
        <v>230</v>
      </c>
      <c r="C24" s="40"/>
      <c r="D24" s="40"/>
      <c r="E24" s="27" t="s">
        <v>113</v>
      </c>
      <c r="F24" s="27">
        <v>22</v>
      </c>
      <c r="G24" s="27">
        <v>32</v>
      </c>
      <c r="H24" s="27" t="s">
        <v>143</v>
      </c>
      <c r="I24" s="27" t="s">
        <v>121</v>
      </c>
      <c r="J24" s="27"/>
      <c r="K24" s="27" t="s">
        <v>117</v>
      </c>
      <c r="L24" s="27" t="s">
        <v>116</v>
      </c>
      <c r="M24" s="27" t="s">
        <v>224</v>
      </c>
      <c r="N24" s="27">
        <v>7</v>
      </c>
      <c r="O24" s="27">
        <v>9</v>
      </c>
      <c r="P24" s="27">
        <v>250</v>
      </c>
      <c r="Q24" s="27">
        <v>150</v>
      </c>
      <c r="R24" s="27">
        <v>90</v>
      </c>
      <c r="S24" s="27" t="s">
        <v>117</v>
      </c>
      <c r="T24" s="27" t="s">
        <v>118</v>
      </c>
      <c r="U24" s="27" t="s">
        <v>118</v>
      </c>
      <c r="V24" s="27"/>
      <c r="W24" s="27" t="s">
        <v>117</v>
      </c>
      <c r="X24" s="27" t="s">
        <v>226</v>
      </c>
      <c r="Y24" s="27"/>
      <c r="Z24" s="27"/>
      <c r="AA24" s="27"/>
      <c r="AB24" s="27" t="s">
        <v>235</v>
      </c>
      <c r="AC24" s="27" t="s">
        <v>117</v>
      </c>
      <c r="AD24" s="27" t="s">
        <v>117</v>
      </c>
      <c r="AE24" s="27" t="s">
        <v>117</v>
      </c>
      <c r="AF24" s="27" t="s">
        <v>117</v>
      </c>
      <c r="AG24" s="27" t="s">
        <v>117</v>
      </c>
      <c r="AH24" s="27" t="s">
        <v>117</v>
      </c>
      <c r="AI24" s="27" t="s">
        <v>117</v>
      </c>
      <c r="AJ24" s="27" t="s">
        <v>117</v>
      </c>
      <c r="AK24" s="27" t="s">
        <v>144</v>
      </c>
      <c r="AL24" s="27" t="s">
        <v>144</v>
      </c>
      <c r="AM24" s="27" t="s">
        <v>144</v>
      </c>
      <c r="AN24" s="27" t="s">
        <v>117</v>
      </c>
      <c r="AO24" s="27"/>
      <c r="AP24" s="27" t="s">
        <v>227</v>
      </c>
      <c r="AQ24" s="40" t="s">
        <v>223</v>
      </c>
      <c r="AR24" s="27"/>
      <c r="AS24" s="27" t="s">
        <v>194</v>
      </c>
      <c r="AT24" s="27" t="s">
        <v>137</v>
      </c>
      <c r="AU24" s="43">
        <v>2065</v>
      </c>
      <c r="AV24" s="49">
        <f>AU24</f>
        <v>2065</v>
      </c>
      <c r="AW24" s="27"/>
      <c r="AX24" s="27"/>
      <c r="AY24" s="27" t="s">
        <v>232</v>
      </c>
      <c r="AZ24" s="40" t="s">
        <v>228</v>
      </c>
      <c r="BA24" s="23"/>
      <c r="BB24" s="19" t="s">
        <v>225</v>
      </c>
    </row>
    <row r="25" spans="1:54" ht="45" x14ac:dyDescent="0.2">
      <c r="A25" s="40">
        <v>18</v>
      </c>
      <c r="B25" s="40" t="s">
        <v>231</v>
      </c>
      <c r="C25" s="40"/>
      <c r="D25" s="40"/>
      <c r="E25" s="27" t="s">
        <v>113</v>
      </c>
      <c r="F25" s="27">
        <v>7.4</v>
      </c>
      <c r="G25" s="27">
        <v>32</v>
      </c>
      <c r="H25" s="27" t="s">
        <v>114</v>
      </c>
      <c r="I25" s="27" t="s">
        <v>121</v>
      </c>
      <c r="J25" s="27" t="s">
        <v>117</v>
      </c>
      <c r="K25" s="27"/>
      <c r="L25" s="27" t="s">
        <v>116</v>
      </c>
      <c r="M25" s="27" t="s">
        <v>224</v>
      </c>
      <c r="N25" s="27">
        <v>7</v>
      </c>
      <c r="O25" s="27">
        <v>9</v>
      </c>
      <c r="P25" s="27">
        <v>250</v>
      </c>
      <c r="Q25" s="27">
        <v>150</v>
      </c>
      <c r="R25" s="27">
        <v>90</v>
      </c>
      <c r="S25" s="27" t="s">
        <v>117</v>
      </c>
      <c r="T25" s="27" t="s">
        <v>118</v>
      </c>
      <c r="U25" s="27" t="s">
        <v>118</v>
      </c>
      <c r="V25" s="27"/>
      <c r="W25" s="27" t="s">
        <v>117</v>
      </c>
      <c r="X25" s="27" t="s">
        <v>226</v>
      </c>
      <c r="Y25" s="27"/>
      <c r="Z25" s="27"/>
      <c r="AA25" s="27"/>
      <c r="AB25" s="27" t="s">
        <v>235</v>
      </c>
      <c r="AC25" s="27" t="s">
        <v>118</v>
      </c>
      <c r="AD25" s="27" t="s">
        <v>117</v>
      </c>
      <c r="AE25" s="27" t="s">
        <v>117</v>
      </c>
      <c r="AF25" s="27" t="s">
        <v>117</v>
      </c>
      <c r="AG25" s="27" t="s">
        <v>117</v>
      </c>
      <c r="AH25" s="27" t="s">
        <v>117</v>
      </c>
      <c r="AI25" s="27" t="s">
        <v>117</v>
      </c>
      <c r="AJ25" s="27" t="s">
        <v>117</v>
      </c>
      <c r="AK25" s="27" t="s">
        <v>144</v>
      </c>
      <c r="AL25" s="27" t="s">
        <v>144</v>
      </c>
      <c r="AM25" s="27" t="s">
        <v>144</v>
      </c>
      <c r="AN25" s="27" t="s">
        <v>117</v>
      </c>
      <c r="AO25" s="27"/>
      <c r="AP25" s="27" t="s">
        <v>227</v>
      </c>
      <c r="AQ25" s="40" t="s">
        <v>223</v>
      </c>
      <c r="AR25" s="27"/>
      <c r="AS25" s="27" t="s">
        <v>194</v>
      </c>
      <c r="AT25" s="27" t="s">
        <v>137</v>
      </c>
      <c r="AU25" s="43">
        <v>1461</v>
      </c>
      <c r="AV25" s="49">
        <f>AU25</f>
        <v>1461</v>
      </c>
      <c r="AW25" s="27"/>
      <c r="AX25" s="27"/>
      <c r="AY25" s="27" t="s">
        <v>232</v>
      </c>
      <c r="AZ25" s="40" t="s">
        <v>228</v>
      </c>
      <c r="BA25" s="23"/>
      <c r="BB25" s="19" t="s">
        <v>233</v>
      </c>
    </row>
    <row r="26" spans="1:54" ht="45" x14ac:dyDescent="0.2">
      <c r="A26" s="40">
        <v>19</v>
      </c>
      <c r="B26" s="40" t="s">
        <v>234</v>
      </c>
      <c r="C26" s="40"/>
      <c r="D26" s="40"/>
      <c r="E26" s="27" t="s">
        <v>113</v>
      </c>
      <c r="F26" s="27">
        <v>7.4</v>
      </c>
      <c r="G26" s="27">
        <v>32</v>
      </c>
      <c r="H26" s="27" t="s">
        <v>114</v>
      </c>
      <c r="I26" s="27" t="s">
        <v>121</v>
      </c>
      <c r="J26" s="27"/>
      <c r="K26" s="27" t="s">
        <v>117</v>
      </c>
      <c r="L26" s="27" t="s">
        <v>116</v>
      </c>
      <c r="M26" s="27" t="s">
        <v>224</v>
      </c>
      <c r="N26" s="27">
        <v>7</v>
      </c>
      <c r="O26" s="27">
        <v>9</v>
      </c>
      <c r="P26" s="27">
        <v>250</v>
      </c>
      <c r="Q26" s="27">
        <v>150</v>
      </c>
      <c r="R26" s="27">
        <v>90</v>
      </c>
      <c r="S26" s="27" t="s">
        <v>117</v>
      </c>
      <c r="T26" s="27" t="s">
        <v>118</v>
      </c>
      <c r="U26" s="27" t="s">
        <v>118</v>
      </c>
      <c r="V26" s="27"/>
      <c r="W26" s="27" t="s">
        <v>117</v>
      </c>
      <c r="X26" s="27" t="s">
        <v>226</v>
      </c>
      <c r="Y26" s="27"/>
      <c r="Z26" s="27"/>
      <c r="AA26" s="27"/>
      <c r="AB26" s="27" t="s">
        <v>235</v>
      </c>
      <c r="AC26" s="27" t="s">
        <v>118</v>
      </c>
      <c r="AD26" s="27" t="s">
        <v>117</v>
      </c>
      <c r="AE26" s="27" t="s">
        <v>117</v>
      </c>
      <c r="AF26" s="27" t="s">
        <v>117</v>
      </c>
      <c r="AG26" s="27" t="s">
        <v>117</v>
      </c>
      <c r="AH26" s="27" t="s">
        <v>117</v>
      </c>
      <c r="AI26" s="27" t="s">
        <v>117</v>
      </c>
      <c r="AJ26" s="27" t="s">
        <v>117</v>
      </c>
      <c r="AK26" s="27" t="s">
        <v>144</v>
      </c>
      <c r="AL26" s="27" t="s">
        <v>144</v>
      </c>
      <c r="AM26" s="27" t="s">
        <v>144</v>
      </c>
      <c r="AN26" s="27" t="s">
        <v>117</v>
      </c>
      <c r="AO26" s="27"/>
      <c r="AP26" s="27" t="s">
        <v>227</v>
      </c>
      <c r="AQ26" s="40" t="s">
        <v>223</v>
      </c>
      <c r="AR26" s="27"/>
      <c r="AS26" s="27" t="s">
        <v>194</v>
      </c>
      <c r="AT26" s="27" t="s">
        <v>137</v>
      </c>
      <c r="AU26" s="43">
        <v>1406</v>
      </c>
      <c r="AV26" s="49">
        <f>AU26</f>
        <v>1406</v>
      </c>
      <c r="AW26" s="27"/>
      <c r="AX26" s="27"/>
      <c r="AY26" s="27" t="s">
        <v>232</v>
      </c>
      <c r="AZ26" s="40" t="s">
        <v>228</v>
      </c>
      <c r="BA26" s="23"/>
      <c r="BB26" s="19" t="s">
        <v>236</v>
      </c>
    </row>
    <row r="27" spans="1:54" ht="67.5" x14ac:dyDescent="0.2">
      <c r="A27" s="40">
        <v>20</v>
      </c>
      <c r="B27" s="40" t="s">
        <v>238</v>
      </c>
      <c r="C27" s="40" t="s">
        <v>246</v>
      </c>
      <c r="D27" s="40" t="s">
        <v>121</v>
      </c>
      <c r="E27" s="27" t="s">
        <v>111</v>
      </c>
      <c r="F27" s="27">
        <v>1.8</v>
      </c>
      <c r="G27" s="27">
        <v>16</v>
      </c>
      <c r="H27" s="27" t="s">
        <v>114</v>
      </c>
      <c r="I27" s="27" t="s">
        <v>240</v>
      </c>
      <c r="J27" s="27" t="s">
        <v>117</v>
      </c>
      <c r="K27" s="27" t="s">
        <v>118</v>
      </c>
      <c r="L27" s="27" t="s">
        <v>130</v>
      </c>
      <c r="M27" s="27" t="s">
        <v>224</v>
      </c>
      <c r="N27" s="27">
        <v>7.5</v>
      </c>
      <c r="O27" s="27">
        <v>2</v>
      </c>
      <c r="P27" s="27" t="s">
        <v>121</v>
      </c>
      <c r="Q27" s="27" t="s">
        <v>121</v>
      </c>
      <c r="R27" s="27" t="s">
        <v>121</v>
      </c>
      <c r="S27" s="27" t="s">
        <v>118</v>
      </c>
      <c r="T27" s="27" t="s">
        <v>118</v>
      </c>
      <c r="U27" s="27" t="s">
        <v>118</v>
      </c>
      <c r="V27" s="27" t="s">
        <v>121</v>
      </c>
      <c r="W27" s="27"/>
      <c r="X27" s="27" t="s">
        <v>121</v>
      </c>
      <c r="Y27" s="27" t="s">
        <v>121</v>
      </c>
      <c r="Z27" s="27" t="s">
        <v>121</v>
      </c>
      <c r="AA27" s="27" t="s">
        <v>121</v>
      </c>
      <c r="AB27" s="27" t="s">
        <v>121</v>
      </c>
      <c r="AC27" s="27" t="s">
        <v>118</v>
      </c>
      <c r="AD27" s="27" t="s">
        <v>117</v>
      </c>
      <c r="AE27" s="27" t="s">
        <v>118</v>
      </c>
      <c r="AF27" s="27" t="s">
        <v>118</v>
      </c>
      <c r="AG27" s="27" t="s">
        <v>118</v>
      </c>
      <c r="AH27" s="27" t="s">
        <v>118</v>
      </c>
      <c r="AI27" s="27" t="s">
        <v>118</v>
      </c>
      <c r="AJ27" s="27" t="s">
        <v>118</v>
      </c>
      <c r="AK27" s="27" t="s">
        <v>118</v>
      </c>
      <c r="AL27" s="27" t="s">
        <v>118</v>
      </c>
      <c r="AM27" s="27" t="s">
        <v>118</v>
      </c>
      <c r="AN27" s="27" t="s">
        <v>118</v>
      </c>
      <c r="AO27" s="27" t="s">
        <v>118</v>
      </c>
      <c r="AP27" s="27" t="s">
        <v>241</v>
      </c>
      <c r="AQ27" s="40" t="s">
        <v>237</v>
      </c>
      <c r="AR27" s="27" t="s">
        <v>131</v>
      </c>
      <c r="AS27" s="27" t="s">
        <v>135</v>
      </c>
      <c r="AT27" s="27" t="s">
        <v>137</v>
      </c>
      <c r="AU27" s="43">
        <v>995</v>
      </c>
      <c r="AV27" s="49">
        <f t="shared" ref="AV27:AV37" si="0">AU27</f>
        <v>995</v>
      </c>
      <c r="AW27" s="27"/>
      <c r="AX27" s="27"/>
      <c r="AY27" s="27" t="s">
        <v>129</v>
      </c>
      <c r="AZ27" s="40" t="s">
        <v>245</v>
      </c>
      <c r="BA27" s="23"/>
      <c r="BB27" s="19" t="s">
        <v>242</v>
      </c>
    </row>
    <row r="28" spans="1:54" ht="67.5" x14ac:dyDescent="0.2">
      <c r="A28" s="40">
        <v>21</v>
      </c>
      <c r="B28" s="40" t="s">
        <v>244</v>
      </c>
      <c r="C28" s="40" t="s">
        <v>246</v>
      </c>
      <c r="D28" s="40" t="s">
        <v>121</v>
      </c>
      <c r="E28" s="27" t="s">
        <v>111</v>
      </c>
      <c r="F28" s="27">
        <v>3.7</v>
      </c>
      <c r="G28" s="27">
        <v>16</v>
      </c>
      <c r="H28" s="27" t="s">
        <v>114</v>
      </c>
      <c r="I28" s="27" t="s">
        <v>240</v>
      </c>
      <c r="J28" s="27" t="s">
        <v>118</v>
      </c>
      <c r="K28" s="27" t="s">
        <v>117</v>
      </c>
      <c r="L28" s="27" t="s">
        <v>130</v>
      </c>
      <c r="M28" s="27" t="s">
        <v>224</v>
      </c>
      <c r="N28" s="27">
        <v>7.5</v>
      </c>
      <c r="O28" s="27">
        <v>2</v>
      </c>
      <c r="P28" s="27" t="s">
        <v>121</v>
      </c>
      <c r="Q28" s="27" t="s">
        <v>121</v>
      </c>
      <c r="R28" s="27" t="s">
        <v>121</v>
      </c>
      <c r="S28" s="27" t="s">
        <v>118</v>
      </c>
      <c r="T28" s="27" t="s">
        <v>118</v>
      </c>
      <c r="U28" s="27" t="s">
        <v>118</v>
      </c>
      <c r="V28" s="27" t="s">
        <v>121</v>
      </c>
      <c r="W28" s="27"/>
      <c r="X28" s="27" t="s">
        <v>121</v>
      </c>
      <c r="Y28" s="27" t="s">
        <v>121</v>
      </c>
      <c r="Z28" s="27" t="s">
        <v>121</v>
      </c>
      <c r="AA28" s="27" t="s">
        <v>121</v>
      </c>
      <c r="AB28" s="27" t="s">
        <v>121</v>
      </c>
      <c r="AC28" s="27" t="s">
        <v>118</v>
      </c>
      <c r="AD28" s="27" t="s">
        <v>117</v>
      </c>
      <c r="AE28" s="27" t="s">
        <v>118</v>
      </c>
      <c r="AF28" s="27" t="s">
        <v>118</v>
      </c>
      <c r="AG28" s="27" t="s">
        <v>118</v>
      </c>
      <c r="AH28" s="27" t="s">
        <v>118</v>
      </c>
      <c r="AI28" s="27" t="s">
        <v>118</v>
      </c>
      <c r="AJ28" s="27" t="s">
        <v>118</v>
      </c>
      <c r="AK28" s="27" t="s">
        <v>118</v>
      </c>
      <c r="AL28" s="27" t="s">
        <v>118</v>
      </c>
      <c r="AM28" s="27" t="s">
        <v>118</v>
      </c>
      <c r="AN28" s="27" t="s">
        <v>118</v>
      </c>
      <c r="AO28" s="27" t="s">
        <v>118</v>
      </c>
      <c r="AP28" s="27" t="s">
        <v>241</v>
      </c>
      <c r="AQ28" s="40" t="s">
        <v>237</v>
      </c>
      <c r="AR28" s="27" t="s">
        <v>131</v>
      </c>
      <c r="AS28" s="27" t="s">
        <v>135</v>
      </c>
      <c r="AT28" s="27" t="s">
        <v>137</v>
      </c>
      <c r="AU28" s="43">
        <v>995</v>
      </c>
      <c r="AV28" s="49">
        <f t="shared" si="0"/>
        <v>995</v>
      </c>
      <c r="AW28" s="27"/>
      <c r="AX28" s="27"/>
      <c r="AY28" s="27" t="s">
        <v>129</v>
      </c>
      <c r="AZ28" s="40" t="s">
        <v>245</v>
      </c>
      <c r="BA28" s="23"/>
      <c r="BB28" s="19" t="s">
        <v>243</v>
      </c>
    </row>
    <row r="29" spans="1:54" ht="33.75" x14ac:dyDescent="0.2">
      <c r="A29" s="40">
        <v>22</v>
      </c>
      <c r="B29" s="40" t="s">
        <v>247</v>
      </c>
      <c r="C29" s="40"/>
      <c r="D29" s="40" t="s">
        <v>121</v>
      </c>
      <c r="E29" s="27" t="s">
        <v>112</v>
      </c>
      <c r="F29" s="27">
        <v>3.7</v>
      </c>
      <c r="G29" s="27">
        <v>16</v>
      </c>
      <c r="H29" s="27" t="s">
        <v>114</v>
      </c>
      <c r="I29" s="27" t="s">
        <v>239</v>
      </c>
      <c r="J29" s="27" t="s">
        <v>117</v>
      </c>
      <c r="K29" s="27" t="s">
        <v>118</v>
      </c>
      <c r="L29" s="27" t="s">
        <v>130</v>
      </c>
      <c r="M29" s="27" t="s">
        <v>171</v>
      </c>
      <c r="N29" s="27">
        <v>5</v>
      </c>
      <c r="O29" s="27" t="s">
        <v>121</v>
      </c>
      <c r="P29" s="27" t="s">
        <v>121</v>
      </c>
      <c r="Q29" s="27" t="s">
        <v>121</v>
      </c>
      <c r="R29" s="27" t="s">
        <v>121</v>
      </c>
      <c r="S29" s="27" t="s">
        <v>118</v>
      </c>
      <c r="T29" s="27" t="s">
        <v>118</v>
      </c>
      <c r="U29" s="27" t="s">
        <v>118</v>
      </c>
      <c r="V29" s="27" t="s">
        <v>121</v>
      </c>
      <c r="W29" s="27"/>
      <c r="X29" s="27" t="s">
        <v>121</v>
      </c>
      <c r="Y29" s="27" t="s">
        <v>121</v>
      </c>
      <c r="Z29" s="27" t="s">
        <v>121</v>
      </c>
      <c r="AA29" s="27" t="s">
        <v>121</v>
      </c>
      <c r="AB29" s="27" t="s">
        <v>121</v>
      </c>
      <c r="AC29" s="27" t="s">
        <v>118</v>
      </c>
      <c r="AD29" s="27" t="s">
        <v>117</v>
      </c>
      <c r="AE29" s="27" t="s">
        <v>118</v>
      </c>
      <c r="AF29" s="27" t="s">
        <v>118</v>
      </c>
      <c r="AG29" s="27" t="s">
        <v>118</v>
      </c>
      <c r="AH29" s="27" t="s">
        <v>118</v>
      </c>
      <c r="AI29" s="27" t="s">
        <v>117</v>
      </c>
      <c r="AJ29" s="27" t="s">
        <v>118</v>
      </c>
      <c r="AK29" s="27" t="s">
        <v>118</v>
      </c>
      <c r="AL29" s="27" t="s">
        <v>118</v>
      </c>
      <c r="AM29" s="27" t="s">
        <v>118</v>
      </c>
      <c r="AN29" s="27" t="s">
        <v>118</v>
      </c>
      <c r="AO29" s="27" t="s">
        <v>118</v>
      </c>
      <c r="AP29" s="27"/>
      <c r="AQ29" s="40" t="s">
        <v>237</v>
      </c>
      <c r="AR29" s="27" t="s">
        <v>131</v>
      </c>
      <c r="AS29" s="27" t="s">
        <v>135</v>
      </c>
      <c r="AT29" s="27" t="s">
        <v>137</v>
      </c>
      <c r="AU29" s="43">
        <v>599</v>
      </c>
      <c r="AV29" s="49">
        <f t="shared" si="0"/>
        <v>599</v>
      </c>
      <c r="AW29" s="27"/>
      <c r="AX29" s="27"/>
      <c r="AY29" s="27" t="s">
        <v>255</v>
      </c>
      <c r="AZ29" s="40" t="s">
        <v>248</v>
      </c>
      <c r="BA29" s="23"/>
      <c r="BB29" s="19"/>
    </row>
    <row r="30" spans="1:54" ht="33.75" x14ac:dyDescent="0.2">
      <c r="A30" s="40">
        <v>23</v>
      </c>
      <c r="B30" s="40" t="s">
        <v>249</v>
      </c>
      <c r="C30" s="40"/>
      <c r="D30" s="40" t="s">
        <v>121</v>
      </c>
      <c r="E30" s="27" t="s">
        <v>112</v>
      </c>
      <c r="F30" s="27">
        <v>1.8</v>
      </c>
      <c r="G30" s="27">
        <v>8</v>
      </c>
      <c r="H30" s="27" t="s">
        <v>114</v>
      </c>
      <c r="I30" s="27" t="s">
        <v>239</v>
      </c>
      <c r="J30" s="27" t="s">
        <v>117</v>
      </c>
      <c r="K30" s="27" t="s">
        <v>118</v>
      </c>
      <c r="L30" s="27" t="s">
        <v>130</v>
      </c>
      <c r="M30" s="27" t="s">
        <v>171</v>
      </c>
      <c r="N30" s="27">
        <v>10</v>
      </c>
      <c r="O30" s="27" t="s">
        <v>121</v>
      </c>
      <c r="P30" s="27" t="s">
        <v>121</v>
      </c>
      <c r="Q30" s="27" t="s">
        <v>121</v>
      </c>
      <c r="R30" s="27" t="s">
        <v>121</v>
      </c>
      <c r="S30" s="27" t="s">
        <v>118</v>
      </c>
      <c r="T30" s="27" t="s">
        <v>118</v>
      </c>
      <c r="U30" s="27" t="s">
        <v>118</v>
      </c>
      <c r="V30" s="27" t="s">
        <v>121</v>
      </c>
      <c r="W30" s="27"/>
      <c r="X30" s="27" t="s">
        <v>121</v>
      </c>
      <c r="Y30" s="27" t="s">
        <v>121</v>
      </c>
      <c r="Z30" s="27" t="s">
        <v>121</v>
      </c>
      <c r="AA30" s="27" t="s">
        <v>121</v>
      </c>
      <c r="AB30" s="27" t="s">
        <v>121</v>
      </c>
      <c r="AC30" s="27" t="s">
        <v>118</v>
      </c>
      <c r="AD30" s="27" t="s">
        <v>117</v>
      </c>
      <c r="AE30" s="27" t="s">
        <v>118</v>
      </c>
      <c r="AF30" s="27" t="s">
        <v>118</v>
      </c>
      <c r="AG30" s="27" t="s">
        <v>118</v>
      </c>
      <c r="AH30" s="27" t="s">
        <v>118</v>
      </c>
      <c r="AI30" s="27" t="s">
        <v>117</v>
      </c>
      <c r="AJ30" s="27" t="s">
        <v>118</v>
      </c>
      <c r="AK30" s="27" t="s">
        <v>118</v>
      </c>
      <c r="AL30" s="27" t="s">
        <v>118</v>
      </c>
      <c r="AM30" s="27" t="s">
        <v>118</v>
      </c>
      <c r="AN30" s="27" t="s">
        <v>118</v>
      </c>
      <c r="AO30" s="27" t="s">
        <v>118</v>
      </c>
      <c r="AP30" s="27"/>
      <c r="AQ30" s="40" t="s">
        <v>237</v>
      </c>
      <c r="AR30" s="27" t="s">
        <v>131</v>
      </c>
      <c r="AS30" s="27" t="s">
        <v>135</v>
      </c>
      <c r="AT30" s="27" t="s">
        <v>137</v>
      </c>
      <c r="AU30" s="43">
        <v>699</v>
      </c>
      <c r="AV30" s="49">
        <f t="shared" si="0"/>
        <v>699</v>
      </c>
      <c r="AW30" s="27"/>
      <c r="AX30" s="27"/>
      <c r="AY30" s="27" t="s">
        <v>256</v>
      </c>
      <c r="AZ30" s="40" t="s">
        <v>248</v>
      </c>
      <c r="BA30" s="23"/>
      <c r="BB30" s="19"/>
    </row>
    <row r="31" spans="1:54" ht="22.5" x14ac:dyDescent="0.2">
      <c r="A31" s="40">
        <v>24</v>
      </c>
      <c r="B31" s="40" t="s">
        <v>250</v>
      </c>
      <c r="C31" s="40"/>
      <c r="D31" s="40" t="s">
        <v>121</v>
      </c>
      <c r="E31" s="27" t="s">
        <v>112</v>
      </c>
      <c r="F31" s="27">
        <v>1.8</v>
      </c>
      <c r="G31" s="42" t="s">
        <v>251</v>
      </c>
      <c r="H31" s="27" t="s">
        <v>114</v>
      </c>
      <c r="I31" s="27" t="s">
        <v>239</v>
      </c>
      <c r="J31" s="27" t="s">
        <v>117</v>
      </c>
      <c r="K31" s="27" t="s">
        <v>118</v>
      </c>
      <c r="L31" s="27" t="s">
        <v>130</v>
      </c>
      <c r="M31" s="27" t="s">
        <v>171</v>
      </c>
      <c r="N31" s="27">
        <v>5</v>
      </c>
      <c r="O31" s="27" t="s">
        <v>121</v>
      </c>
      <c r="P31" s="27" t="s">
        <v>121</v>
      </c>
      <c r="Q31" s="27" t="s">
        <v>121</v>
      </c>
      <c r="R31" s="27" t="s">
        <v>121</v>
      </c>
      <c r="S31" s="27" t="s">
        <v>118</v>
      </c>
      <c r="T31" s="27" t="s">
        <v>118</v>
      </c>
      <c r="U31" s="27" t="s">
        <v>118</v>
      </c>
      <c r="V31" s="27" t="s">
        <v>121</v>
      </c>
      <c r="W31" s="27"/>
      <c r="X31" s="27" t="s">
        <v>121</v>
      </c>
      <c r="Y31" s="27" t="s">
        <v>121</v>
      </c>
      <c r="Z31" s="27" t="s">
        <v>121</v>
      </c>
      <c r="AA31" s="27" t="s">
        <v>121</v>
      </c>
      <c r="AB31" s="27" t="s">
        <v>121</v>
      </c>
      <c r="AC31" s="27" t="s">
        <v>118</v>
      </c>
      <c r="AD31" s="27" t="s">
        <v>117</v>
      </c>
      <c r="AE31" s="27" t="s">
        <v>118</v>
      </c>
      <c r="AF31" s="27" t="s">
        <v>118</v>
      </c>
      <c r="AG31" s="27" t="s">
        <v>118</v>
      </c>
      <c r="AH31" s="27" t="s">
        <v>118</v>
      </c>
      <c r="AI31" s="27" t="s">
        <v>118</v>
      </c>
      <c r="AJ31" s="27" t="s">
        <v>118</v>
      </c>
      <c r="AK31" s="27" t="s">
        <v>118</v>
      </c>
      <c r="AL31" s="27" t="s">
        <v>118</v>
      </c>
      <c r="AM31" s="27" t="s">
        <v>118</v>
      </c>
      <c r="AN31" s="27" t="s">
        <v>118</v>
      </c>
      <c r="AO31" s="27" t="s">
        <v>118</v>
      </c>
      <c r="AP31" s="27"/>
      <c r="AQ31" s="40" t="s">
        <v>237</v>
      </c>
      <c r="AR31" s="27" t="s">
        <v>131</v>
      </c>
      <c r="AS31" s="27" t="s">
        <v>135</v>
      </c>
      <c r="AT31" s="27" t="s">
        <v>137</v>
      </c>
      <c r="AU31" s="43">
        <v>599</v>
      </c>
      <c r="AV31" s="49">
        <f t="shared" si="0"/>
        <v>599</v>
      </c>
      <c r="AW31" s="27"/>
      <c r="AX31" s="27"/>
      <c r="AY31" s="27" t="s">
        <v>255</v>
      </c>
      <c r="AZ31" s="40"/>
      <c r="BA31" s="23"/>
      <c r="BB31" s="19"/>
    </row>
    <row r="32" spans="1:54" ht="33.75" x14ac:dyDescent="0.2">
      <c r="A32" s="40">
        <v>25</v>
      </c>
      <c r="B32" s="40" t="s">
        <v>252</v>
      </c>
      <c r="C32" s="40"/>
      <c r="D32" s="40" t="s">
        <v>121</v>
      </c>
      <c r="E32" s="27" t="s">
        <v>112</v>
      </c>
      <c r="F32" s="27">
        <v>1.8</v>
      </c>
      <c r="G32" s="27">
        <v>8</v>
      </c>
      <c r="H32" s="27" t="s">
        <v>114</v>
      </c>
      <c r="I32" s="27" t="s">
        <v>239</v>
      </c>
      <c r="J32" s="27" t="s">
        <v>118</v>
      </c>
      <c r="K32" s="27" t="s">
        <v>117</v>
      </c>
      <c r="L32" s="27" t="s">
        <v>130</v>
      </c>
      <c r="M32" s="27" t="s">
        <v>171</v>
      </c>
      <c r="N32" s="27">
        <v>5</v>
      </c>
      <c r="O32" s="27" t="s">
        <v>121</v>
      </c>
      <c r="P32" s="27" t="s">
        <v>121</v>
      </c>
      <c r="Q32" s="27" t="s">
        <v>121</v>
      </c>
      <c r="R32" s="27" t="s">
        <v>121</v>
      </c>
      <c r="S32" s="27" t="s">
        <v>118</v>
      </c>
      <c r="T32" s="27" t="s">
        <v>118</v>
      </c>
      <c r="U32" s="27" t="s">
        <v>118</v>
      </c>
      <c r="V32" s="27" t="s">
        <v>121</v>
      </c>
      <c r="W32" s="27"/>
      <c r="X32" s="27" t="s">
        <v>121</v>
      </c>
      <c r="Y32" s="27" t="s">
        <v>121</v>
      </c>
      <c r="Z32" s="27" t="s">
        <v>121</v>
      </c>
      <c r="AA32" s="27" t="s">
        <v>121</v>
      </c>
      <c r="AB32" s="27" t="s">
        <v>121</v>
      </c>
      <c r="AC32" s="27" t="s">
        <v>118</v>
      </c>
      <c r="AD32" s="27" t="s">
        <v>117</v>
      </c>
      <c r="AE32" s="27" t="s">
        <v>118</v>
      </c>
      <c r="AF32" s="27" t="s">
        <v>118</v>
      </c>
      <c r="AG32" s="27" t="s">
        <v>118</v>
      </c>
      <c r="AH32" s="27" t="s">
        <v>118</v>
      </c>
      <c r="AI32" s="27" t="s">
        <v>118</v>
      </c>
      <c r="AJ32" s="27" t="s">
        <v>118</v>
      </c>
      <c r="AK32" s="27" t="s">
        <v>118</v>
      </c>
      <c r="AL32" s="27" t="s">
        <v>118</v>
      </c>
      <c r="AM32" s="27" t="s">
        <v>118</v>
      </c>
      <c r="AN32" s="27" t="s">
        <v>118</v>
      </c>
      <c r="AO32" s="27" t="s">
        <v>118</v>
      </c>
      <c r="AP32" s="27"/>
      <c r="AQ32" s="40" t="s">
        <v>237</v>
      </c>
      <c r="AR32" s="27" t="s">
        <v>131</v>
      </c>
      <c r="AS32" s="27" t="s">
        <v>149</v>
      </c>
      <c r="AT32" s="27" t="s">
        <v>137</v>
      </c>
      <c r="AU32" s="43">
        <v>599</v>
      </c>
      <c r="AV32" s="49">
        <f t="shared" si="0"/>
        <v>599</v>
      </c>
      <c r="AW32" s="27"/>
      <c r="AX32" s="27"/>
      <c r="AY32" s="27" t="s">
        <v>254</v>
      </c>
      <c r="AZ32" s="40"/>
      <c r="BA32" s="23"/>
      <c r="BB32" s="19" t="s">
        <v>253</v>
      </c>
    </row>
    <row r="33" spans="1:54" ht="56.25" x14ac:dyDescent="0.2">
      <c r="A33" s="40">
        <v>26</v>
      </c>
      <c r="B33" s="40" t="s">
        <v>257</v>
      </c>
      <c r="C33" s="40" t="s">
        <v>246</v>
      </c>
      <c r="D33" s="40"/>
      <c r="E33" s="27" t="s">
        <v>113</v>
      </c>
      <c r="F33" s="27">
        <v>3.68</v>
      </c>
      <c r="G33" s="27">
        <v>16</v>
      </c>
      <c r="H33" s="27" t="s">
        <v>114</v>
      </c>
      <c r="I33" s="27" t="s">
        <v>121</v>
      </c>
      <c r="J33" s="27" t="s">
        <v>117</v>
      </c>
      <c r="K33" s="27"/>
      <c r="L33" s="27" t="s">
        <v>116</v>
      </c>
      <c r="M33" s="27" t="s">
        <v>224</v>
      </c>
      <c r="N33" s="27">
        <v>5.5</v>
      </c>
      <c r="O33" s="27">
        <v>3.5</v>
      </c>
      <c r="P33" s="27"/>
      <c r="Q33" s="27"/>
      <c r="R33" s="27"/>
      <c r="S33" s="27" t="s">
        <v>117</v>
      </c>
      <c r="T33" s="27" t="s">
        <v>118</v>
      </c>
      <c r="U33" s="27"/>
      <c r="V33" s="27"/>
      <c r="W33" s="27" t="s">
        <v>117</v>
      </c>
      <c r="X33" s="27" t="s">
        <v>259</v>
      </c>
      <c r="Y33" s="27" t="s">
        <v>140</v>
      </c>
      <c r="Z33" s="27"/>
      <c r="AA33" s="27"/>
      <c r="AB33" s="27"/>
      <c r="AC33" s="27" t="s">
        <v>117</v>
      </c>
      <c r="AD33" s="27"/>
      <c r="AE33" s="27" t="s">
        <v>117</v>
      </c>
      <c r="AF33" s="27" t="s">
        <v>117</v>
      </c>
      <c r="AG33" s="27"/>
      <c r="AH33" s="27"/>
      <c r="AI33" s="27" t="s">
        <v>117</v>
      </c>
      <c r="AJ33" s="27" t="s">
        <v>117</v>
      </c>
      <c r="AK33" s="27" t="s">
        <v>117</v>
      </c>
      <c r="AL33" s="27" t="s">
        <v>117</v>
      </c>
      <c r="AM33" s="27"/>
      <c r="AN33" s="27" t="s">
        <v>117</v>
      </c>
      <c r="AO33" s="27"/>
      <c r="AP33" s="27" t="s">
        <v>241</v>
      </c>
      <c r="AQ33" s="40" t="s">
        <v>237</v>
      </c>
      <c r="AR33" s="27"/>
      <c r="AS33" s="27" t="s">
        <v>260</v>
      </c>
      <c r="AT33" s="27" t="s">
        <v>137</v>
      </c>
      <c r="AU33" s="43">
        <v>1295</v>
      </c>
      <c r="AV33" s="49">
        <f t="shared" si="0"/>
        <v>1295</v>
      </c>
      <c r="AW33" s="27"/>
      <c r="AX33" s="27"/>
      <c r="AY33" s="27" t="s">
        <v>254</v>
      </c>
      <c r="AZ33" s="40" t="s">
        <v>264</v>
      </c>
      <c r="BA33" s="23"/>
      <c r="BB33" s="19" t="s">
        <v>258</v>
      </c>
    </row>
    <row r="34" spans="1:54" ht="56.25" x14ac:dyDescent="0.2">
      <c r="A34" s="40">
        <v>27</v>
      </c>
      <c r="B34" s="40" t="s">
        <v>261</v>
      </c>
      <c r="C34" s="40" t="s">
        <v>246</v>
      </c>
      <c r="D34" s="40"/>
      <c r="E34" s="27" t="s">
        <v>113</v>
      </c>
      <c r="F34" s="27">
        <v>3.68</v>
      </c>
      <c r="G34" s="27">
        <v>16</v>
      </c>
      <c r="H34" s="27" t="s">
        <v>114</v>
      </c>
      <c r="I34" s="27" t="s">
        <v>121</v>
      </c>
      <c r="J34" s="27"/>
      <c r="K34" s="27" t="s">
        <v>117</v>
      </c>
      <c r="L34" s="27" t="s">
        <v>116</v>
      </c>
      <c r="M34" s="27" t="s">
        <v>224</v>
      </c>
      <c r="N34" s="27">
        <v>5.5</v>
      </c>
      <c r="O34" s="27">
        <v>3.5</v>
      </c>
      <c r="P34" s="27"/>
      <c r="Q34" s="27"/>
      <c r="R34" s="27"/>
      <c r="S34" s="27" t="s">
        <v>117</v>
      </c>
      <c r="T34" s="27"/>
      <c r="U34" s="27"/>
      <c r="V34" s="27"/>
      <c r="W34" s="27" t="s">
        <v>117</v>
      </c>
      <c r="X34" s="27" t="s">
        <v>259</v>
      </c>
      <c r="Y34" s="27" t="s">
        <v>140</v>
      </c>
      <c r="Z34" s="27"/>
      <c r="AA34" s="27"/>
      <c r="AB34" s="27"/>
      <c r="AC34" s="27" t="s">
        <v>117</v>
      </c>
      <c r="AD34" s="27"/>
      <c r="AE34" s="27" t="s">
        <v>117</v>
      </c>
      <c r="AF34" s="27" t="s">
        <v>117</v>
      </c>
      <c r="AG34" s="27"/>
      <c r="AH34" s="27"/>
      <c r="AI34" s="27" t="s">
        <v>117</v>
      </c>
      <c r="AJ34" s="27" t="s">
        <v>117</v>
      </c>
      <c r="AK34" s="27" t="s">
        <v>117</v>
      </c>
      <c r="AL34" s="27" t="s">
        <v>117</v>
      </c>
      <c r="AM34" s="27"/>
      <c r="AN34" s="27" t="s">
        <v>117</v>
      </c>
      <c r="AO34" s="27"/>
      <c r="AP34" s="27" t="s">
        <v>241</v>
      </c>
      <c r="AQ34" s="40" t="s">
        <v>237</v>
      </c>
      <c r="AR34" s="27"/>
      <c r="AS34" s="27" t="s">
        <v>260</v>
      </c>
      <c r="AT34" s="27" t="s">
        <v>137</v>
      </c>
      <c r="AU34" s="43">
        <v>1295</v>
      </c>
      <c r="AV34" s="49">
        <f t="shared" si="0"/>
        <v>1295</v>
      </c>
      <c r="AW34" s="27"/>
      <c r="AX34" s="27"/>
      <c r="AY34" s="27" t="s">
        <v>254</v>
      </c>
      <c r="AZ34" s="40" t="s">
        <v>264</v>
      </c>
      <c r="BA34" s="23"/>
      <c r="BB34" s="19"/>
    </row>
    <row r="35" spans="1:54" ht="56.25" x14ac:dyDescent="0.2">
      <c r="A35" s="40">
        <v>28</v>
      </c>
      <c r="B35" s="40" t="s">
        <v>262</v>
      </c>
      <c r="C35" s="40" t="s">
        <v>246</v>
      </c>
      <c r="D35" s="40"/>
      <c r="E35" s="27" t="s">
        <v>113</v>
      </c>
      <c r="F35" s="27">
        <v>7.36</v>
      </c>
      <c r="G35" s="27">
        <v>32</v>
      </c>
      <c r="H35" s="27" t="s">
        <v>114</v>
      </c>
      <c r="I35" s="27" t="s">
        <v>121</v>
      </c>
      <c r="J35" s="27" t="s">
        <v>117</v>
      </c>
      <c r="K35" s="27"/>
      <c r="L35" s="27" t="s">
        <v>116</v>
      </c>
      <c r="M35" s="27" t="s">
        <v>224</v>
      </c>
      <c r="N35" s="27">
        <v>5.5</v>
      </c>
      <c r="O35" s="27">
        <v>3.5</v>
      </c>
      <c r="P35" s="27"/>
      <c r="Q35" s="27"/>
      <c r="R35" s="27"/>
      <c r="S35" s="27" t="s">
        <v>117</v>
      </c>
      <c r="T35" s="27"/>
      <c r="U35" s="27"/>
      <c r="V35" s="27"/>
      <c r="W35" s="27" t="s">
        <v>117</v>
      </c>
      <c r="X35" s="27" t="s">
        <v>259</v>
      </c>
      <c r="Y35" s="27" t="s">
        <v>140</v>
      </c>
      <c r="Z35" s="27"/>
      <c r="AA35" s="27"/>
      <c r="AB35" s="27"/>
      <c r="AC35" s="27" t="s">
        <v>117</v>
      </c>
      <c r="AD35" s="27"/>
      <c r="AE35" s="27" t="s">
        <v>117</v>
      </c>
      <c r="AF35" s="27" t="s">
        <v>117</v>
      </c>
      <c r="AG35" s="27"/>
      <c r="AH35" s="27"/>
      <c r="AI35" s="27" t="s">
        <v>117</v>
      </c>
      <c r="AJ35" s="27" t="s">
        <v>117</v>
      </c>
      <c r="AK35" s="27" t="s">
        <v>117</v>
      </c>
      <c r="AL35" s="27" t="s">
        <v>117</v>
      </c>
      <c r="AM35" s="27"/>
      <c r="AN35" s="27" t="s">
        <v>117</v>
      </c>
      <c r="AO35" s="27"/>
      <c r="AP35" s="27" t="s">
        <v>241</v>
      </c>
      <c r="AQ35" s="40" t="s">
        <v>237</v>
      </c>
      <c r="AR35" s="27"/>
      <c r="AS35" s="27" t="s">
        <v>260</v>
      </c>
      <c r="AT35" s="27" t="s">
        <v>137</v>
      </c>
      <c r="AU35" s="43">
        <v>1395</v>
      </c>
      <c r="AV35" s="49">
        <f t="shared" si="0"/>
        <v>1395</v>
      </c>
      <c r="AW35" s="27"/>
      <c r="AX35" s="27"/>
      <c r="AY35" s="27" t="s">
        <v>254</v>
      </c>
      <c r="AZ35" s="40" t="s">
        <v>264</v>
      </c>
      <c r="BA35" s="23"/>
      <c r="BB35" s="19"/>
    </row>
    <row r="36" spans="1:54" ht="56.25" x14ac:dyDescent="0.2">
      <c r="A36" s="40">
        <v>29</v>
      </c>
      <c r="B36" s="40" t="s">
        <v>263</v>
      </c>
      <c r="C36" s="40" t="s">
        <v>246</v>
      </c>
      <c r="D36" s="40"/>
      <c r="E36" s="27" t="s">
        <v>113</v>
      </c>
      <c r="F36" s="27">
        <v>7.36</v>
      </c>
      <c r="G36" s="27">
        <v>32</v>
      </c>
      <c r="H36" s="27" t="s">
        <v>114</v>
      </c>
      <c r="I36" s="27" t="s">
        <v>121</v>
      </c>
      <c r="J36" s="27"/>
      <c r="K36" s="27" t="s">
        <v>117</v>
      </c>
      <c r="L36" s="27" t="s">
        <v>116</v>
      </c>
      <c r="M36" s="27" t="s">
        <v>224</v>
      </c>
      <c r="N36" s="27">
        <v>5.5</v>
      </c>
      <c r="O36" s="27">
        <v>3.5</v>
      </c>
      <c r="P36" s="27"/>
      <c r="Q36" s="27"/>
      <c r="R36" s="27"/>
      <c r="S36" s="27" t="s">
        <v>117</v>
      </c>
      <c r="T36" s="27"/>
      <c r="U36" s="27"/>
      <c r="V36" s="27"/>
      <c r="W36" s="27" t="s">
        <v>117</v>
      </c>
      <c r="X36" s="27" t="s">
        <v>259</v>
      </c>
      <c r="Y36" s="27" t="s">
        <v>140</v>
      </c>
      <c r="Z36" s="27"/>
      <c r="AA36" s="27"/>
      <c r="AB36" s="27"/>
      <c r="AC36" s="27" t="s">
        <v>117</v>
      </c>
      <c r="AD36" s="27"/>
      <c r="AE36" s="27" t="s">
        <v>117</v>
      </c>
      <c r="AF36" s="27" t="s">
        <v>117</v>
      </c>
      <c r="AG36" s="27"/>
      <c r="AH36" s="27"/>
      <c r="AI36" s="27" t="s">
        <v>117</v>
      </c>
      <c r="AJ36" s="27" t="s">
        <v>117</v>
      </c>
      <c r="AK36" s="27" t="s">
        <v>117</v>
      </c>
      <c r="AL36" s="27" t="s">
        <v>117</v>
      </c>
      <c r="AM36" s="27"/>
      <c r="AN36" s="27" t="s">
        <v>117</v>
      </c>
      <c r="AO36" s="27"/>
      <c r="AP36" s="27" t="s">
        <v>241</v>
      </c>
      <c r="AQ36" s="40" t="s">
        <v>237</v>
      </c>
      <c r="AR36" s="27"/>
      <c r="AS36" s="27" t="s">
        <v>260</v>
      </c>
      <c r="AT36" s="27" t="s">
        <v>137</v>
      </c>
      <c r="AU36" s="43">
        <v>1395</v>
      </c>
      <c r="AV36" s="49">
        <f t="shared" si="0"/>
        <v>1395</v>
      </c>
      <c r="AW36" s="27"/>
      <c r="AX36" s="27"/>
      <c r="AY36" s="27" t="s">
        <v>254</v>
      </c>
      <c r="AZ36" s="40" t="s">
        <v>264</v>
      </c>
      <c r="BA36" s="23"/>
      <c r="BB36" s="19" t="s">
        <v>265</v>
      </c>
    </row>
    <row r="37" spans="1:54" ht="56.25" x14ac:dyDescent="0.2">
      <c r="A37" s="40">
        <v>30</v>
      </c>
      <c r="B37" s="40" t="s">
        <v>266</v>
      </c>
      <c r="C37" s="40" t="s">
        <v>246</v>
      </c>
      <c r="D37" s="40"/>
      <c r="E37" s="27" t="s">
        <v>113</v>
      </c>
      <c r="F37" s="27">
        <v>11</v>
      </c>
      <c r="G37" s="27">
        <v>32</v>
      </c>
      <c r="H37" s="27" t="s">
        <v>143</v>
      </c>
      <c r="I37" s="27" t="s">
        <v>121</v>
      </c>
      <c r="J37" s="27"/>
      <c r="K37" s="27" t="s">
        <v>117</v>
      </c>
      <c r="L37" s="27" t="s">
        <v>116</v>
      </c>
      <c r="M37" s="27" t="s">
        <v>224</v>
      </c>
      <c r="N37" s="27">
        <v>5.5</v>
      </c>
      <c r="O37" s="27">
        <v>3.5</v>
      </c>
      <c r="P37" s="27"/>
      <c r="Q37" s="27"/>
      <c r="R37" s="27"/>
      <c r="S37" s="27" t="s">
        <v>117</v>
      </c>
      <c r="T37" s="27"/>
      <c r="U37" s="27"/>
      <c r="V37" s="27"/>
      <c r="W37" s="27" t="s">
        <v>117</v>
      </c>
      <c r="X37" s="27" t="s">
        <v>259</v>
      </c>
      <c r="Y37" s="27" t="s">
        <v>140</v>
      </c>
      <c r="Z37" s="27"/>
      <c r="AA37" s="27"/>
      <c r="AB37" s="27"/>
      <c r="AC37" s="27" t="s">
        <v>117</v>
      </c>
      <c r="AD37" s="27"/>
      <c r="AE37" s="27" t="s">
        <v>117</v>
      </c>
      <c r="AF37" s="27" t="s">
        <v>117</v>
      </c>
      <c r="AG37" s="27"/>
      <c r="AH37" s="27"/>
      <c r="AI37" s="27" t="s">
        <v>117</v>
      </c>
      <c r="AJ37" s="27" t="s">
        <v>117</v>
      </c>
      <c r="AK37" s="27" t="s">
        <v>117</v>
      </c>
      <c r="AL37" s="27" t="s">
        <v>117</v>
      </c>
      <c r="AM37" s="27"/>
      <c r="AN37" s="27" t="s">
        <v>117</v>
      </c>
      <c r="AO37" s="27"/>
      <c r="AP37" s="27" t="s">
        <v>241</v>
      </c>
      <c r="AQ37" s="40" t="s">
        <v>237</v>
      </c>
      <c r="AR37" s="27"/>
      <c r="AS37" s="27" t="s">
        <v>260</v>
      </c>
      <c r="AT37" s="27" t="s">
        <v>137</v>
      </c>
      <c r="AU37" s="43">
        <v>1495</v>
      </c>
      <c r="AV37" s="49">
        <f t="shared" si="0"/>
        <v>1495</v>
      </c>
      <c r="AW37" s="27"/>
      <c r="AX37" s="27"/>
      <c r="AY37" s="27" t="s">
        <v>254</v>
      </c>
      <c r="AZ37" s="40" t="s">
        <v>264</v>
      </c>
      <c r="BA37" s="23"/>
      <c r="BB37" s="19" t="s">
        <v>265</v>
      </c>
    </row>
    <row r="38" spans="1:54" ht="56.25" x14ac:dyDescent="0.2">
      <c r="A38" s="40">
        <v>31</v>
      </c>
      <c r="B38" s="40" t="s">
        <v>268</v>
      </c>
      <c r="C38" s="40" t="s">
        <v>269</v>
      </c>
      <c r="D38" s="40" t="s">
        <v>269</v>
      </c>
      <c r="E38" s="27" t="s">
        <v>113</v>
      </c>
      <c r="F38" s="27">
        <v>22</v>
      </c>
      <c r="G38" s="27">
        <v>32</v>
      </c>
      <c r="H38" s="27" t="s">
        <v>115</v>
      </c>
      <c r="I38" s="27" t="s">
        <v>14</v>
      </c>
      <c r="J38" s="27" t="s">
        <v>159</v>
      </c>
      <c r="K38" s="27" t="s">
        <v>159</v>
      </c>
      <c r="L38" s="27" t="s">
        <v>116</v>
      </c>
      <c r="M38" s="27" t="s">
        <v>181</v>
      </c>
      <c r="N38" s="27" t="s">
        <v>164</v>
      </c>
      <c r="O38" s="27">
        <v>6.3</v>
      </c>
      <c r="P38" s="27">
        <v>450</v>
      </c>
      <c r="Q38" s="27">
        <v>270</v>
      </c>
      <c r="R38" s="27">
        <v>135</v>
      </c>
      <c r="S38" s="27" t="s">
        <v>117</v>
      </c>
      <c r="T38" s="27"/>
      <c r="U38" s="27" t="s">
        <v>117</v>
      </c>
      <c r="V38" s="27"/>
      <c r="W38" s="27" t="s">
        <v>117</v>
      </c>
      <c r="X38" s="27" t="s">
        <v>270</v>
      </c>
      <c r="Y38" s="27" t="s">
        <v>140</v>
      </c>
      <c r="Z38" s="27"/>
      <c r="AA38" s="27" t="s">
        <v>271</v>
      </c>
      <c r="AB38" s="27" t="s">
        <v>212</v>
      </c>
      <c r="AC38" s="27" t="s">
        <v>117</v>
      </c>
      <c r="AD38" s="27" t="s">
        <v>117</v>
      </c>
      <c r="AE38" s="27" t="s">
        <v>117</v>
      </c>
      <c r="AF38" s="27" t="s">
        <v>117</v>
      </c>
      <c r="AG38" s="27"/>
      <c r="AH38" s="27" t="s">
        <v>117</v>
      </c>
      <c r="AI38" s="27" t="s">
        <v>117</v>
      </c>
      <c r="AJ38" s="27" t="s">
        <v>117</v>
      </c>
      <c r="AK38" s="27" t="s">
        <v>117</v>
      </c>
      <c r="AL38" s="27" t="s">
        <v>117</v>
      </c>
      <c r="AM38" s="27" t="s">
        <v>117</v>
      </c>
      <c r="AN38" s="27" t="s">
        <v>117</v>
      </c>
      <c r="AO38" s="27" t="s">
        <v>273</v>
      </c>
      <c r="AP38" s="27" t="s">
        <v>272</v>
      </c>
      <c r="AQ38" s="40" t="s">
        <v>267</v>
      </c>
      <c r="AR38" s="27"/>
      <c r="AS38" s="27" t="s">
        <v>260</v>
      </c>
      <c r="AT38" s="27" t="s">
        <v>137</v>
      </c>
      <c r="AU38" s="43">
        <v>2989</v>
      </c>
      <c r="AV38" s="49">
        <f t="shared" ref="AV38:AV52" si="1">AU38+350</f>
        <v>3339</v>
      </c>
      <c r="AW38" s="27"/>
      <c r="AX38" s="27"/>
      <c r="AY38" s="27" t="s">
        <v>254</v>
      </c>
      <c r="AZ38" s="40" t="s">
        <v>275</v>
      </c>
      <c r="BA38" s="23"/>
      <c r="BB38" s="19" t="s">
        <v>274</v>
      </c>
    </row>
    <row r="39" spans="1:54" ht="56.25" x14ac:dyDescent="0.2">
      <c r="A39" s="40">
        <v>32</v>
      </c>
      <c r="B39" s="40" t="s">
        <v>281</v>
      </c>
      <c r="C39" s="40" t="s">
        <v>276</v>
      </c>
      <c r="D39" s="40"/>
      <c r="E39" s="27" t="s">
        <v>113</v>
      </c>
      <c r="F39" s="27">
        <v>7.4</v>
      </c>
      <c r="G39" s="27">
        <v>32</v>
      </c>
      <c r="H39" s="27" t="s">
        <v>114</v>
      </c>
      <c r="I39" s="27" t="s">
        <v>14</v>
      </c>
      <c r="J39" s="27" t="s">
        <v>159</v>
      </c>
      <c r="K39" s="27" t="s">
        <v>159</v>
      </c>
      <c r="L39" s="27" t="s">
        <v>116</v>
      </c>
      <c r="M39" s="27" t="s">
        <v>171</v>
      </c>
      <c r="N39" s="27" t="s">
        <v>164</v>
      </c>
      <c r="O39" s="27"/>
      <c r="P39" s="27">
        <v>380</v>
      </c>
      <c r="Q39" s="27">
        <v>313.60000000000002</v>
      </c>
      <c r="R39" s="27">
        <v>140</v>
      </c>
      <c r="S39" s="27"/>
      <c r="T39" s="27"/>
      <c r="U39" s="27"/>
      <c r="V39" s="27"/>
      <c r="W39" s="27"/>
      <c r="X39" s="27"/>
      <c r="Y39" s="27"/>
      <c r="Z39" s="27"/>
      <c r="AA39" s="27"/>
      <c r="AB39" s="27" t="s">
        <v>278</v>
      </c>
      <c r="AC39" s="27" t="s">
        <v>117</v>
      </c>
      <c r="AD39" s="27"/>
      <c r="AE39" s="27"/>
      <c r="AF39" s="27"/>
      <c r="AG39" s="27"/>
      <c r="AH39" s="27"/>
      <c r="AI39" s="27"/>
      <c r="AJ39" s="27"/>
      <c r="AK39" s="27"/>
      <c r="AL39" s="27"/>
      <c r="AM39" s="27"/>
      <c r="AN39" s="27"/>
      <c r="AO39" s="27"/>
      <c r="AP39" s="27" t="s">
        <v>279</v>
      </c>
      <c r="AQ39" s="40" t="s">
        <v>299</v>
      </c>
      <c r="AR39" s="27"/>
      <c r="AS39" s="27" t="s">
        <v>280</v>
      </c>
      <c r="AT39" s="27" t="s">
        <v>137</v>
      </c>
      <c r="AU39" s="43">
        <v>1399</v>
      </c>
      <c r="AV39" s="49">
        <f t="shared" si="1"/>
        <v>1749</v>
      </c>
      <c r="AW39" s="27"/>
      <c r="AX39" s="27"/>
      <c r="AY39" s="27" t="s">
        <v>254</v>
      </c>
      <c r="AZ39" s="40"/>
      <c r="BA39" s="23"/>
      <c r="BB39" s="19" t="s">
        <v>277</v>
      </c>
    </row>
    <row r="40" spans="1:54" ht="22.5" x14ac:dyDescent="0.2">
      <c r="A40" s="40">
        <v>33</v>
      </c>
      <c r="B40" s="40" t="s">
        <v>354</v>
      </c>
      <c r="C40" s="40" t="s">
        <v>276</v>
      </c>
      <c r="D40" s="40"/>
      <c r="E40" s="27" t="s">
        <v>112</v>
      </c>
      <c r="F40" s="27">
        <v>7.4</v>
      </c>
      <c r="G40" s="27">
        <v>32</v>
      </c>
      <c r="H40" s="27" t="s">
        <v>352</v>
      </c>
      <c r="I40" s="27" t="s">
        <v>13</v>
      </c>
      <c r="J40" s="27" t="s">
        <v>159</v>
      </c>
      <c r="K40" s="27" t="s">
        <v>159</v>
      </c>
      <c r="L40" s="27" t="s">
        <v>116</v>
      </c>
      <c r="M40" s="27" t="s">
        <v>181</v>
      </c>
      <c r="N40" s="27" t="s">
        <v>164</v>
      </c>
      <c r="O40" s="27"/>
      <c r="P40" s="27">
        <v>380</v>
      </c>
      <c r="Q40" s="27">
        <v>313.60000000000002</v>
      </c>
      <c r="R40" s="27">
        <v>140</v>
      </c>
      <c r="S40" s="27" t="s">
        <v>117</v>
      </c>
      <c r="T40" s="27"/>
      <c r="U40" s="27" t="s">
        <v>159</v>
      </c>
      <c r="V40" s="27"/>
      <c r="W40" s="27" t="s">
        <v>117</v>
      </c>
      <c r="X40" s="27"/>
      <c r="Y40" s="27" t="s">
        <v>139</v>
      </c>
      <c r="Z40" s="27"/>
      <c r="AA40" s="27"/>
      <c r="AB40" s="27" t="s">
        <v>278</v>
      </c>
      <c r="AC40" s="27" t="s">
        <v>117</v>
      </c>
      <c r="AD40" s="27"/>
      <c r="AE40" s="27"/>
      <c r="AF40" s="27"/>
      <c r="AG40" s="27"/>
      <c r="AH40" s="27"/>
      <c r="AI40" s="27"/>
      <c r="AJ40" s="27"/>
      <c r="AK40" s="27"/>
      <c r="AL40" s="27"/>
      <c r="AM40" s="27"/>
      <c r="AN40" s="27"/>
      <c r="AO40" s="27"/>
      <c r="AP40" s="27" t="s">
        <v>279</v>
      </c>
      <c r="AQ40" s="40" t="s">
        <v>299</v>
      </c>
      <c r="AR40" s="27"/>
      <c r="AS40" s="27" t="s">
        <v>280</v>
      </c>
      <c r="AT40" s="27" t="s">
        <v>137</v>
      </c>
      <c r="AU40" s="43">
        <v>2563</v>
      </c>
      <c r="AV40" s="49">
        <f t="shared" ref="AV40" si="2">AU40+350</f>
        <v>2913</v>
      </c>
      <c r="AW40" s="27"/>
      <c r="AX40" s="27"/>
      <c r="AY40" s="27" t="s">
        <v>129</v>
      </c>
      <c r="AZ40" s="40" t="s">
        <v>353</v>
      </c>
      <c r="BA40" s="23"/>
      <c r="BB40" s="19"/>
    </row>
    <row r="41" spans="1:54" ht="33.75" x14ac:dyDescent="0.2">
      <c r="A41" s="40">
        <v>34</v>
      </c>
      <c r="B41" s="40" t="s">
        <v>300</v>
      </c>
      <c r="C41" s="40" t="s">
        <v>276</v>
      </c>
      <c r="D41" s="40"/>
      <c r="E41" s="27" t="s">
        <v>113</v>
      </c>
      <c r="F41" s="27">
        <v>7.4</v>
      </c>
      <c r="G41" s="27">
        <v>32</v>
      </c>
      <c r="H41" s="27" t="s">
        <v>114</v>
      </c>
      <c r="I41" s="27" t="s">
        <v>14</v>
      </c>
      <c r="J41" s="27" t="s">
        <v>159</v>
      </c>
      <c r="K41" s="27" t="s">
        <v>159</v>
      </c>
      <c r="L41" s="27" t="s">
        <v>116</v>
      </c>
      <c r="M41" s="27" t="s">
        <v>171</v>
      </c>
      <c r="N41" s="27" t="s">
        <v>164</v>
      </c>
      <c r="O41" s="27"/>
      <c r="P41" s="27">
        <v>380</v>
      </c>
      <c r="Q41" s="27">
        <v>313.60000000000002</v>
      </c>
      <c r="R41" s="27">
        <v>140</v>
      </c>
      <c r="S41" s="27"/>
      <c r="T41" s="27" t="s">
        <v>117</v>
      </c>
      <c r="U41" s="27" t="s">
        <v>159</v>
      </c>
      <c r="V41" s="27"/>
      <c r="W41" s="27" t="s">
        <v>117</v>
      </c>
      <c r="X41" s="27"/>
      <c r="Y41" s="27" t="s">
        <v>140</v>
      </c>
      <c r="Z41" s="27"/>
      <c r="AA41" s="27"/>
      <c r="AB41" s="27" t="s">
        <v>278</v>
      </c>
      <c r="AC41" s="27" t="s">
        <v>117</v>
      </c>
      <c r="AD41" s="27"/>
      <c r="AE41" s="27"/>
      <c r="AF41" s="27"/>
      <c r="AG41" s="27"/>
      <c r="AH41" s="27"/>
      <c r="AI41" s="27"/>
      <c r="AJ41" s="27"/>
      <c r="AK41" s="27"/>
      <c r="AL41" s="27"/>
      <c r="AM41" s="27"/>
      <c r="AN41" s="27"/>
      <c r="AO41" s="27"/>
      <c r="AP41" s="27" t="s">
        <v>279</v>
      </c>
      <c r="AQ41" s="40" t="s">
        <v>299</v>
      </c>
      <c r="AR41" s="27"/>
      <c r="AS41" s="27" t="s">
        <v>280</v>
      </c>
      <c r="AT41" s="27" t="s">
        <v>137</v>
      </c>
      <c r="AU41" s="43">
        <v>2564</v>
      </c>
      <c r="AV41" s="49">
        <f t="shared" si="1"/>
        <v>2914</v>
      </c>
      <c r="AW41" s="27"/>
      <c r="AX41" s="27"/>
      <c r="AY41" s="27" t="s">
        <v>254</v>
      </c>
      <c r="AZ41" s="40" t="s">
        <v>283</v>
      </c>
      <c r="BA41" s="23"/>
      <c r="BB41" s="19" t="s">
        <v>282</v>
      </c>
    </row>
    <row r="42" spans="1:54" ht="90" x14ac:dyDescent="0.2">
      <c r="A42" s="40">
        <v>35</v>
      </c>
      <c r="B42" s="40" t="s">
        <v>288</v>
      </c>
      <c r="C42" s="40" t="s">
        <v>284</v>
      </c>
      <c r="D42" s="40"/>
      <c r="E42" s="27" t="s">
        <v>113</v>
      </c>
      <c r="F42" s="27">
        <v>11</v>
      </c>
      <c r="G42" s="27">
        <v>16</v>
      </c>
      <c r="H42" s="27" t="s">
        <v>115</v>
      </c>
      <c r="I42" s="27" t="s">
        <v>14</v>
      </c>
      <c r="J42" s="27" t="s">
        <v>159</v>
      </c>
      <c r="K42" s="27" t="s">
        <v>159</v>
      </c>
      <c r="L42" s="27" t="s">
        <v>116</v>
      </c>
      <c r="M42" s="27" t="s">
        <v>181</v>
      </c>
      <c r="N42" s="27" t="s">
        <v>164</v>
      </c>
      <c r="O42" s="27">
        <v>5.6</v>
      </c>
      <c r="P42" s="27">
        <v>480</v>
      </c>
      <c r="Q42" s="27">
        <v>331.5</v>
      </c>
      <c r="R42" s="27">
        <v>170</v>
      </c>
      <c r="S42" s="27" t="s">
        <v>118</v>
      </c>
      <c r="T42" s="27" t="s">
        <v>118</v>
      </c>
      <c r="U42" s="27" t="s">
        <v>118</v>
      </c>
      <c r="V42" s="27"/>
      <c r="W42" s="27"/>
      <c r="X42" s="27"/>
      <c r="Y42" s="27"/>
      <c r="Z42" s="27"/>
      <c r="AA42" s="27"/>
      <c r="AB42" s="27"/>
      <c r="AC42" s="27" t="s">
        <v>117</v>
      </c>
      <c r="AD42" s="27"/>
      <c r="AE42" s="27"/>
      <c r="AF42" s="27"/>
      <c r="AG42" s="27"/>
      <c r="AH42" s="27"/>
      <c r="AI42" s="27" t="s">
        <v>117</v>
      </c>
      <c r="AJ42" s="27"/>
      <c r="AK42" s="27"/>
      <c r="AL42" s="27"/>
      <c r="AM42" s="27"/>
      <c r="AN42" s="27"/>
      <c r="AO42" s="27"/>
      <c r="AP42" s="27" t="s">
        <v>287</v>
      </c>
      <c r="AQ42" s="40" t="s">
        <v>284</v>
      </c>
      <c r="AR42" s="27"/>
      <c r="AS42" s="27" t="s">
        <v>173</v>
      </c>
      <c r="AT42" s="27" t="s">
        <v>137</v>
      </c>
      <c r="AU42" s="43">
        <v>1600</v>
      </c>
      <c r="AV42" s="49">
        <f t="shared" si="1"/>
        <v>1950</v>
      </c>
      <c r="AW42" s="27"/>
      <c r="AX42" s="27"/>
      <c r="AY42" s="27" t="s">
        <v>285</v>
      </c>
      <c r="AZ42" s="40" t="s">
        <v>291</v>
      </c>
      <c r="BA42" s="23"/>
      <c r="BB42" s="19" t="s">
        <v>286</v>
      </c>
    </row>
    <row r="43" spans="1:54" ht="45" x14ac:dyDescent="0.2">
      <c r="A43" s="40">
        <v>36</v>
      </c>
      <c r="B43" s="40" t="s">
        <v>289</v>
      </c>
      <c r="C43" s="40" t="s">
        <v>284</v>
      </c>
      <c r="D43" s="40"/>
      <c r="E43" s="27" t="s">
        <v>113</v>
      </c>
      <c r="F43" s="27">
        <v>22</v>
      </c>
      <c r="G43" s="27">
        <v>32</v>
      </c>
      <c r="H43" s="27" t="s">
        <v>115</v>
      </c>
      <c r="I43" s="27" t="s">
        <v>14</v>
      </c>
      <c r="J43" s="27" t="s">
        <v>159</v>
      </c>
      <c r="K43" s="27" t="s">
        <v>159</v>
      </c>
      <c r="L43" s="27" t="s">
        <v>116</v>
      </c>
      <c r="M43" s="27" t="s">
        <v>181</v>
      </c>
      <c r="N43" s="27" t="s">
        <v>164</v>
      </c>
      <c r="O43" s="27">
        <v>5.6</v>
      </c>
      <c r="P43" s="27">
        <v>480</v>
      </c>
      <c r="Q43" s="27">
        <v>331.5</v>
      </c>
      <c r="R43" s="27">
        <v>170</v>
      </c>
      <c r="S43" s="27" t="s">
        <v>118</v>
      </c>
      <c r="T43" s="27" t="s">
        <v>118</v>
      </c>
      <c r="U43" s="27" t="s">
        <v>118</v>
      </c>
      <c r="V43" s="27"/>
      <c r="W43" s="27"/>
      <c r="X43" s="27"/>
      <c r="Y43" s="27"/>
      <c r="Z43" s="27"/>
      <c r="AA43" s="27"/>
      <c r="AB43" s="27"/>
      <c r="AC43" s="27" t="s">
        <v>117</v>
      </c>
      <c r="AD43" s="27"/>
      <c r="AE43" s="27"/>
      <c r="AF43" s="27"/>
      <c r="AG43" s="27"/>
      <c r="AH43" s="27"/>
      <c r="AI43" s="27" t="s">
        <v>117</v>
      </c>
      <c r="AJ43" s="27"/>
      <c r="AK43" s="27"/>
      <c r="AL43" s="27"/>
      <c r="AM43" s="27"/>
      <c r="AN43" s="27"/>
      <c r="AO43" s="27"/>
      <c r="AP43" s="27" t="s">
        <v>287</v>
      </c>
      <c r="AQ43" s="40" t="s">
        <v>284</v>
      </c>
      <c r="AR43" s="27"/>
      <c r="AS43" s="27" t="s">
        <v>173</v>
      </c>
      <c r="AT43" s="27" t="s">
        <v>137</v>
      </c>
      <c r="AU43" s="43">
        <v>1900</v>
      </c>
      <c r="AV43" s="49">
        <f t="shared" si="1"/>
        <v>2250</v>
      </c>
      <c r="AW43" s="27"/>
      <c r="AX43" s="27"/>
      <c r="AY43" s="27" t="s">
        <v>285</v>
      </c>
      <c r="AZ43" s="40" t="s">
        <v>291</v>
      </c>
      <c r="BA43" s="23"/>
      <c r="BB43" s="19"/>
    </row>
    <row r="44" spans="1:54" ht="45" x14ac:dyDescent="0.2">
      <c r="A44" s="40">
        <v>37</v>
      </c>
      <c r="B44" s="40" t="s">
        <v>290</v>
      </c>
      <c r="C44" s="40" t="s">
        <v>284</v>
      </c>
      <c r="D44" s="40"/>
      <c r="E44" s="27" t="s">
        <v>113</v>
      </c>
      <c r="F44" s="27">
        <v>3.7</v>
      </c>
      <c r="G44" s="27">
        <v>16</v>
      </c>
      <c r="H44" s="27" t="s">
        <v>114</v>
      </c>
      <c r="I44" s="27" t="s">
        <v>14</v>
      </c>
      <c r="J44" s="27" t="s">
        <v>159</v>
      </c>
      <c r="K44" s="27" t="s">
        <v>159</v>
      </c>
      <c r="L44" s="27" t="s">
        <v>116</v>
      </c>
      <c r="M44" s="27" t="s">
        <v>181</v>
      </c>
      <c r="N44" s="27" t="s">
        <v>164</v>
      </c>
      <c r="O44" s="27">
        <v>5.6</v>
      </c>
      <c r="P44" s="27">
        <v>480</v>
      </c>
      <c r="Q44" s="27">
        <v>331.5</v>
      </c>
      <c r="R44" s="27">
        <v>170</v>
      </c>
      <c r="S44" s="27" t="s">
        <v>118</v>
      </c>
      <c r="T44" s="27" t="s">
        <v>118</v>
      </c>
      <c r="U44" s="27" t="s">
        <v>118</v>
      </c>
      <c r="V44" s="27"/>
      <c r="W44" s="27"/>
      <c r="X44" s="27"/>
      <c r="Y44" s="27"/>
      <c r="Z44" s="27"/>
      <c r="AA44" s="27"/>
      <c r="AB44" s="27"/>
      <c r="AC44" s="27" t="s">
        <v>117</v>
      </c>
      <c r="AD44" s="27"/>
      <c r="AE44" s="27"/>
      <c r="AF44" s="27"/>
      <c r="AG44" s="27"/>
      <c r="AH44" s="27"/>
      <c r="AI44" s="27" t="s">
        <v>117</v>
      </c>
      <c r="AJ44" s="27"/>
      <c r="AK44" s="27"/>
      <c r="AL44" s="27"/>
      <c r="AM44" s="27"/>
      <c r="AN44" s="27"/>
      <c r="AO44" s="27"/>
      <c r="AP44" s="27" t="s">
        <v>287</v>
      </c>
      <c r="AQ44" s="40" t="s">
        <v>284</v>
      </c>
      <c r="AR44" s="27"/>
      <c r="AS44" s="27" t="s">
        <v>173</v>
      </c>
      <c r="AT44" s="27" t="s">
        <v>137</v>
      </c>
      <c r="AU44" s="43">
        <v>1100</v>
      </c>
      <c r="AV44" s="49">
        <f t="shared" si="1"/>
        <v>1450</v>
      </c>
      <c r="AW44" s="27"/>
      <c r="AX44" s="27"/>
      <c r="AY44" s="27" t="s">
        <v>285</v>
      </c>
      <c r="AZ44" s="40" t="s">
        <v>292</v>
      </c>
      <c r="BA44" s="23"/>
      <c r="BB44" s="19"/>
    </row>
    <row r="45" spans="1:54" ht="45" x14ac:dyDescent="0.2">
      <c r="A45" s="40">
        <v>38</v>
      </c>
      <c r="B45" s="40" t="s">
        <v>288</v>
      </c>
      <c r="C45" s="40" t="s">
        <v>284</v>
      </c>
      <c r="D45" s="40"/>
      <c r="E45" s="27" t="s">
        <v>113</v>
      </c>
      <c r="F45" s="27">
        <v>7.4</v>
      </c>
      <c r="G45" s="27">
        <v>32</v>
      </c>
      <c r="H45" s="27" t="s">
        <v>114</v>
      </c>
      <c r="I45" s="27" t="s">
        <v>14</v>
      </c>
      <c r="J45" s="27" t="s">
        <v>159</v>
      </c>
      <c r="K45" s="27" t="s">
        <v>159</v>
      </c>
      <c r="L45" s="27" t="s">
        <v>116</v>
      </c>
      <c r="M45" s="27" t="s">
        <v>181</v>
      </c>
      <c r="N45" s="27" t="s">
        <v>164</v>
      </c>
      <c r="O45" s="27">
        <v>5.6</v>
      </c>
      <c r="P45" s="27">
        <v>480</v>
      </c>
      <c r="Q45" s="27">
        <v>331.5</v>
      </c>
      <c r="R45" s="27">
        <v>170</v>
      </c>
      <c r="S45" s="27" t="s">
        <v>118</v>
      </c>
      <c r="T45" s="27" t="s">
        <v>118</v>
      </c>
      <c r="U45" s="27" t="s">
        <v>118</v>
      </c>
      <c r="V45" s="27"/>
      <c r="W45" s="27"/>
      <c r="X45" s="27"/>
      <c r="Y45" s="27"/>
      <c r="Z45" s="27"/>
      <c r="AA45" s="27"/>
      <c r="AB45" s="27"/>
      <c r="AC45" s="27" t="s">
        <v>117</v>
      </c>
      <c r="AD45" s="27"/>
      <c r="AE45" s="27"/>
      <c r="AF45" s="27"/>
      <c r="AG45" s="27"/>
      <c r="AH45" s="27"/>
      <c r="AI45" s="27" t="s">
        <v>117</v>
      </c>
      <c r="AJ45" s="27"/>
      <c r="AK45" s="27"/>
      <c r="AL45" s="27"/>
      <c r="AM45" s="27"/>
      <c r="AN45" s="27"/>
      <c r="AO45" s="27"/>
      <c r="AP45" s="27" t="s">
        <v>287</v>
      </c>
      <c r="AQ45" s="40" t="s">
        <v>284</v>
      </c>
      <c r="AR45" s="27"/>
      <c r="AS45" s="27" t="s">
        <v>173</v>
      </c>
      <c r="AT45" s="27" t="s">
        <v>137</v>
      </c>
      <c r="AU45" s="43">
        <v>1300</v>
      </c>
      <c r="AV45" s="49">
        <f t="shared" si="1"/>
        <v>1650</v>
      </c>
      <c r="AW45" s="27"/>
      <c r="AX45" s="27"/>
      <c r="AY45" s="27" t="s">
        <v>285</v>
      </c>
      <c r="AZ45" s="40" t="s">
        <v>292</v>
      </c>
      <c r="BA45" s="23"/>
      <c r="BB45" s="19"/>
    </row>
    <row r="46" spans="1:54" ht="22.5" x14ac:dyDescent="0.2">
      <c r="A46" s="40">
        <v>39</v>
      </c>
      <c r="B46" s="40" t="s">
        <v>297</v>
      </c>
      <c r="C46" s="40" t="s">
        <v>284</v>
      </c>
      <c r="D46" s="40"/>
      <c r="E46" s="27" t="s">
        <v>113</v>
      </c>
      <c r="F46" s="27">
        <v>22</v>
      </c>
      <c r="G46" s="27" t="s">
        <v>293</v>
      </c>
      <c r="H46" s="27" t="s">
        <v>143</v>
      </c>
      <c r="I46" s="27" t="s">
        <v>14</v>
      </c>
      <c r="J46" s="27" t="s">
        <v>159</v>
      </c>
      <c r="K46" s="27" t="s">
        <v>159</v>
      </c>
      <c r="L46" s="27" t="s">
        <v>116</v>
      </c>
      <c r="M46" s="27" t="s">
        <v>181</v>
      </c>
      <c r="N46" s="27" t="s">
        <v>164</v>
      </c>
      <c r="O46" s="27">
        <v>6.2</v>
      </c>
      <c r="P46" s="27">
        <v>480</v>
      </c>
      <c r="Q46" s="27">
        <v>331.5</v>
      </c>
      <c r="R46" s="27">
        <v>170</v>
      </c>
      <c r="S46" s="27"/>
      <c r="T46" s="27"/>
      <c r="U46" s="27" t="s">
        <v>117</v>
      </c>
      <c r="V46" s="27" t="s">
        <v>295</v>
      </c>
      <c r="W46" s="27" t="s">
        <v>117</v>
      </c>
      <c r="X46" s="27"/>
      <c r="Y46" s="27" t="s">
        <v>139</v>
      </c>
      <c r="Z46" s="27"/>
      <c r="AA46" s="27"/>
      <c r="AB46" s="27" t="s">
        <v>294</v>
      </c>
      <c r="AC46" s="27" t="s">
        <v>117</v>
      </c>
      <c r="AD46" s="27"/>
      <c r="AE46" s="27"/>
      <c r="AF46" s="27"/>
      <c r="AG46" s="27" t="s">
        <v>117</v>
      </c>
      <c r="AH46" s="27" t="s">
        <v>117</v>
      </c>
      <c r="AI46" s="27" t="s">
        <v>117</v>
      </c>
      <c r="AJ46" s="27"/>
      <c r="AK46" s="27"/>
      <c r="AL46" s="27"/>
      <c r="AM46" s="27"/>
      <c r="AN46" s="27"/>
      <c r="AO46" s="27"/>
      <c r="AP46" s="27" t="s">
        <v>287</v>
      </c>
      <c r="AQ46" s="40" t="s">
        <v>284</v>
      </c>
      <c r="AR46" s="27"/>
      <c r="AS46" s="27" t="s">
        <v>173</v>
      </c>
      <c r="AT46" s="27" t="s">
        <v>137</v>
      </c>
      <c r="AU46" s="43">
        <v>2500</v>
      </c>
      <c r="AV46" s="49">
        <f t="shared" si="1"/>
        <v>2850</v>
      </c>
      <c r="AW46" s="27"/>
      <c r="AX46" s="27"/>
      <c r="AY46" s="27" t="s">
        <v>285</v>
      </c>
      <c r="AZ46" s="40" t="s">
        <v>296</v>
      </c>
      <c r="BA46" s="23"/>
      <c r="BB46" s="19"/>
    </row>
    <row r="47" spans="1:54" ht="22.5" x14ac:dyDescent="0.2">
      <c r="A47" s="40">
        <v>40</v>
      </c>
      <c r="B47" s="40" t="s">
        <v>298</v>
      </c>
      <c r="C47" s="40" t="s">
        <v>284</v>
      </c>
      <c r="D47" s="40"/>
      <c r="E47" s="27" t="s">
        <v>113</v>
      </c>
      <c r="F47" s="27">
        <v>22</v>
      </c>
      <c r="G47" s="27">
        <v>32</v>
      </c>
      <c r="H47" s="27" t="s">
        <v>115</v>
      </c>
      <c r="I47" s="27" t="s">
        <v>14</v>
      </c>
      <c r="J47" s="27" t="s">
        <v>159</v>
      </c>
      <c r="K47" s="27" t="s">
        <v>159</v>
      </c>
      <c r="L47" s="27" t="s">
        <v>116</v>
      </c>
      <c r="M47" s="27" t="s">
        <v>181</v>
      </c>
      <c r="N47" s="27" t="s">
        <v>164</v>
      </c>
      <c r="O47" s="27">
        <v>6.2</v>
      </c>
      <c r="P47" s="27">
        <v>480</v>
      </c>
      <c r="Q47" s="27">
        <v>331.5</v>
      </c>
      <c r="R47" s="27">
        <v>170</v>
      </c>
      <c r="S47" s="27"/>
      <c r="T47" s="27"/>
      <c r="U47" s="27" t="s">
        <v>117</v>
      </c>
      <c r="V47" s="27" t="s">
        <v>295</v>
      </c>
      <c r="W47" s="27" t="s">
        <v>117</v>
      </c>
      <c r="X47" s="27"/>
      <c r="Y47" s="27" t="s">
        <v>139</v>
      </c>
      <c r="Z47" s="27"/>
      <c r="AA47" s="27"/>
      <c r="AB47" s="27" t="s">
        <v>294</v>
      </c>
      <c r="AC47" s="27" t="s">
        <v>117</v>
      </c>
      <c r="AD47" s="27"/>
      <c r="AE47" s="27"/>
      <c r="AF47" s="27"/>
      <c r="AG47" s="27" t="s">
        <v>117</v>
      </c>
      <c r="AH47" s="27" t="s">
        <v>117</v>
      </c>
      <c r="AI47" s="27" t="s">
        <v>117</v>
      </c>
      <c r="AJ47" s="27"/>
      <c r="AK47" s="27"/>
      <c r="AL47" s="27"/>
      <c r="AM47" s="27"/>
      <c r="AN47" s="27"/>
      <c r="AO47" s="27"/>
      <c r="AP47" s="27" t="s">
        <v>287</v>
      </c>
      <c r="AQ47" s="40" t="s">
        <v>284</v>
      </c>
      <c r="AR47" s="27"/>
      <c r="AS47" s="27" t="s">
        <v>173</v>
      </c>
      <c r="AT47" s="27" t="s">
        <v>137</v>
      </c>
      <c r="AU47" s="43">
        <v>2700</v>
      </c>
      <c r="AV47" s="49">
        <f t="shared" si="1"/>
        <v>3050</v>
      </c>
      <c r="AW47" s="27"/>
      <c r="AX47" s="27"/>
      <c r="AY47" s="27" t="s">
        <v>285</v>
      </c>
      <c r="AZ47" s="40" t="s">
        <v>296</v>
      </c>
      <c r="BA47" s="23"/>
      <c r="BB47" s="19"/>
    </row>
    <row r="48" spans="1:54" ht="78.75" x14ac:dyDescent="0.2">
      <c r="A48" s="40">
        <v>41</v>
      </c>
      <c r="B48" s="40" t="s">
        <v>303</v>
      </c>
      <c r="C48" s="40" t="s">
        <v>302</v>
      </c>
      <c r="D48" s="40"/>
      <c r="E48" s="27" t="s">
        <v>113</v>
      </c>
      <c r="F48" s="27">
        <v>3.6</v>
      </c>
      <c r="G48" s="27">
        <v>16</v>
      </c>
      <c r="H48" s="27" t="s">
        <v>114</v>
      </c>
      <c r="I48" s="27" t="s">
        <v>14</v>
      </c>
      <c r="J48" s="27" t="s">
        <v>159</v>
      </c>
      <c r="K48" s="27" t="s">
        <v>159</v>
      </c>
      <c r="L48" s="27" t="s">
        <v>116</v>
      </c>
      <c r="M48" s="27" t="s">
        <v>306</v>
      </c>
      <c r="N48" s="27" t="s">
        <v>164</v>
      </c>
      <c r="O48" s="27">
        <v>2.5</v>
      </c>
      <c r="P48" s="27">
        <v>367</v>
      </c>
      <c r="Q48" s="27">
        <v>179</v>
      </c>
      <c r="R48" s="27">
        <v>142</v>
      </c>
      <c r="S48" s="27" t="s">
        <v>118</v>
      </c>
      <c r="T48" s="27" t="s">
        <v>118</v>
      </c>
      <c r="U48" s="27" t="s">
        <v>118</v>
      </c>
      <c r="V48" s="27" t="s">
        <v>118</v>
      </c>
      <c r="W48" s="27"/>
      <c r="X48" s="27"/>
      <c r="Y48" s="27"/>
      <c r="Z48" s="27"/>
      <c r="AA48" s="27"/>
      <c r="AB48" s="27" t="s">
        <v>311</v>
      </c>
      <c r="AC48" s="27" t="s">
        <v>117</v>
      </c>
      <c r="AD48" s="27"/>
      <c r="AE48" s="27"/>
      <c r="AF48" s="27"/>
      <c r="AG48" s="27"/>
      <c r="AH48" s="27"/>
      <c r="AI48" s="27"/>
      <c r="AJ48" s="27"/>
      <c r="AK48" s="27"/>
      <c r="AL48" s="27"/>
      <c r="AM48" s="27"/>
      <c r="AN48" s="27"/>
      <c r="AO48" s="27"/>
      <c r="AP48" s="27"/>
      <c r="AQ48" s="40" t="s">
        <v>301</v>
      </c>
      <c r="AR48" s="27"/>
      <c r="AS48" s="27" t="s">
        <v>173</v>
      </c>
      <c r="AT48" s="27" t="s">
        <v>137</v>
      </c>
      <c r="AU48" s="43">
        <v>1300</v>
      </c>
      <c r="AV48" s="49">
        <f t="shared" si="1"/>
        <v>1650</v>
      </c>
      <c r="AW48" s="27"/>
      <c r="AX48" s="27"/>
      <c r="AY48" s="27"/>
      <c r="AZ48" s="40" t="s">
        <v>307</v>
      </c>
      <c r="BA48" s="23"/>
      <c r="BB48" s="19" t="s">
        <v>308</v>
      </c>
    </row>
    <row r="49" spans="1:54" ht="22.5" x14ac:dyDescent="0.2">
      <c r="A49" s="40">
        <v>42</v>
      </c>
      <c r="B49" s="40" t="s">
        <v>304</v>
      </c>
      <c r="C49" s="40" t="s">
        <v>302</v>
      </c>
      <c r="D49" s="40"/>
      <c r="E49" s="27" t="s">
        <v>113</v>
      </c>
      <c r="F49" s="27">
        <v>7.2</v>
      </c>
      <c r="G49" s="27">
        <v>32</v>
      </c>
      <c r="H49" s="27" t="s">
        <v>114</v>
      </c>
      <c r="I49" s="27" t="s">
        <v>14</v>
      </c>
      <c r="J49" s="27" t="s">
        <v>159</v>
      </c>
      <c r="K49" s="27" t="s">
        <v>159</v>
      </c>
      <c r="L49" s="27" t="s">
        <v>116</v>
      </c>
      <c r="M49" s="27" t="s">
        <v>306</v>
      </c>
      <c r="N49" s="27" t="s">
        <v>164</v>
      </c>
      <c r="O49" s="27">
        <v>2.5</v>
      </c>
      <c r="P49" s="27">
        <v>367</v>
      </c>
      <c r="Q49" s="27">
        <v>179</v>
      </c>
      <c r="R49" s="27">
        <v>142</v>
      </c>
      <c r="S49" s="27" t="s">
        <v>118</v>
      </c>
      <c r="T49" s="27" t="s">
        <v>118</v>
      </c>
      <c r="U49" s="27" t="s">
        <v>118</v>
      </c>
      <c r="V49" s="27" t="s">
        <v>118</v>
      </c>
      <c r="W49" s="27"/>
      <c r="X49" s="27"/>
      <c r="Y49" s="27"/>
      <c r="Z49" s="27"/>
      <c r="AA49" s="27"/>
      <c r="AB49" s="27" t="s">
        <v>311</v>
      </c>
      <c r="AC49" s="27" t="s">
        <v>117</v>
      </c>
      <c r="AD49" s="27"/>
      <c r="AE49" s="27"/>
      <c r="AF49" s="27"/>
      <c r="AG49" s="27"/>
      <c r="AH49" s="27"/>
      <c r="AI49" s="27"/>
      <c r="AJ49" s="27"/>
      <c r="AK49" s="27"/>
      <c r="AL49" s="27"/>
      <c r="AM49" s="27"/>
      <c r="AN49" s="27"/>
      <c r="AO49" s="27"/>
      <c r="AP49" s="27"/>
      <c r="AQ49" s="40" t="s">
        <v>342</v>
      </c>
      <c r="AR49" s="27"/>
      <c r="AS49" s="27" t="s">
        <v>173</v>
      </c>
      <c r="AT49" s="27" t="s">
        <v>137</v>
      </c>
      <c r="AU49" s="43">
        <v>1500</v>
      </c>
      <c r="AV49" s="49">
        <f t="shared" si="1"/>
        <v>1850</v>
      </c>
      <c r="AW49" s="27"/>
      <c r="AX49" s="27"/>
      <c r="AY49" s="27"/>
      <c r="AZ49" s="40" t="s">
        <v>307</v>
      </c>
      <c r="BA49" s="23"/>
      <c r="BB49" s="19"/>
    </row>
    <row r="50" spans="1:54" ht="22.5" x14ac:dyDescent="0.2">
      <c r="A50" s="40">
        <v>43</v>
      </c>
      <c r="B50" s="40" t="s">
        <v>305</v>
      </c>
      <c r="C50" s="40" t="s">
        <v>302</v>
      </c>
      <c r="D50" s="40"/>
      <c r="E50" s="27" t="s">
        <v>113</v>
      </c>
      <c r="F50" s="27">
        <v>22</v>
      </c>
      <c r="G50" s="27">
        <v>32</v>
      </c>
      <c r="H50" s="27" t="s">
        <v>115</v>
      </c>
      <c r="I50" s="27" t="s">
        <v>14</v>
      </c>
      <c r="J50" s="27" t="s">
        <v>159</v>
      </c>
      <c r="K50" s="27" t="s">
        <v>159</v>
      </c>
      <c r="L50" s="27" t="s">
        <v>116</v>
      </c>
      <c r="M50" s="27" t="s">
        <v>306</v>
      </c>
      <c r="N50" s="27" t="s">
        <v>164</v>
      </c>
      <c r="O50" s="27">
        <v>2.5</v>
      </c>
      <c r="P50" s="27">
        <v>367</v>
      </c>
      <c r="Q50" s="27">
        <v>179</v>
      </c>
      <c r="R50" s="27">
        <v>142</v>
      </c>
      <c r="S50" s="27" t="s">
        <v>118</v>
      </c>
      <c r="T50" s="27" t="s">
        <v>118</v>
      </c>
      <c r="U50" s="27" t="s">
        <v>118</v>
      </c>
      <c r="V50" s="27" t="s">
        <v>118</v>
      </c>
      <c r="W50" s="27"/>
      <c r="X50" s="27"/>
      <c r="Y50" s="27"/>
      <c r="Z50" s="27"/>
      <c r="AA50" s="27"/>
      <c r="AB50" s="27" t="s">
        <v>311</v>
      </c>
      <c r="AC50" s="27" t="s">
        <v>117</v>
      </c>
      <c r="AD50" s="27"/>
      <c r="AE50" s="27"/>
      <c r="AF50" s="27"/>
      <c r="AG50" s="27"/>
      <c r="AH50" s="27"/>
      <c r="AI50" s="27"/>
      <c r="AJ50" s="27"/>
      <c r="AK50" s="27"/>
      <c r="AL50" s="27"/>
      <c r="AM50" s="27"/>
      <c r="AN50" s="27"/>
      <c r="AO50" s="27"/>
      <c r="AP50" s="27"/>
      <c r="AQ50" s="40" t="s">
        <v>301</v>
      </c>
      <c r="AR50" s="27"/>
      <c r="AS50" s="27" t="s">
        <v>173</v>
      </c>
      <c r="AT50" s="27" t="s">
        <v>137</v>
      </c>
      <c r="AU50" s="43">
        <v>2000</v>
      </c>
      <c r="AV50" s="49">
        <f t="shared" si="1"/>
        <v>2350</v>
      </c>
      <c r="AW50" s="27"/>
      <c r="AX50" s="27"/>
      <c r="AY50" s="27"/>
      <c r="AZ50" s="40" t="s">
        <v>307</v>
      </c>
      <c r="BA50" s="23"/>
      <c r="BB50" s="19"/>
    </row>
    <row r="51" spans="1:54" ht="22.5" x14ac:dyDescent="0.2">
      <c r="A51" s="40">
        <v>44</v>
      </c>
      <c r="B51" s="40" t="s">
        <v>312</v>
      </c>
      <c r="C51" s="40" t="s">
        <v>310</v>
      </c>
      <c r="D51" s="40"/>
      <c r="E51" s="27" t="s">
        <v>113</v>
      </c>
      <c r="F51" s="27">
        <v>3.7</v>
      </c>
      <c r="G51" s="27">
        <v>16</v>
      </c>
      <c r="H51" s="27" t="s">
        <v>114</v>
      </c>
      <c r="I51" s="27" t="s">
        <v>121</v>
      </c>
      <c r="J51" s="27" t="s">
        <v>117</v>
      </c>
      <c r="K51" s="27"/>
      <c r="L51" s="27" t="s">
        <v>116</v>
      </c>
      <c r="M51" s="27"/>
      <c r="N51" s="27">
        <v>7.5</v>
      </c>
      <c r="O51" s="27"/>
      <c r="P51" s="27">
        <v>479</v>
      </c>
      <c r="Q51" s="27">
        <v>259</v>
      </c>
      <c r="R51" s="27">
        <v>220</v>
      </c>
      <c r="S51" s="27" t="s">
        <v>118</v>
      </c>
      <c r="T51" s="27" t="s">
        <v>118</v>
      </c>
      <c r="U51" s="27" t="s">
        <v>118</v>
      </c>
      <c r="V51" s="27" t="s">
        <v>118</v>
      </c>
      <c r="W51" s="27"/>
      <c r="X51" s="27"/>
      <c r="Y51" s="27" t="s">
        <v>121</v>
      </c>
      <c r="Z51" s="27" t="s">
        <v>121</v>
      </c>
      <c r="AA51" s="27" t="s">
        <v>121</v>
      </c>
      <c r="AB51" s="27"/>
      <c r="AC51" s="27" t="s">
        <v>117</v>
      </c>
      <c r="AD51" s="27"/>
      <c r="AE51" s="27"/>
      <c r="AF51" s="27"/>
      <c r="AG51" s="27"/>
      <c r="AH51" s="27"/>
      <c r="AI51" s="27"/>
      <c r="AJ51" s="27"/>
      <c r="AK51" s="27"/>
      <c r="AL51" s="27"/>
      <c r="AM51" s="27"/>
      <c r="AN51" s="27"/>
      <c r="AO51" s="27"/>
      <c r="AP51" s="27"/>
      <c r="AQ51" s="40" t="s">
        <v>309</v>
      </c>
      <c r="AR51" s="27"/>
      <c r="AS51" s="27" t="s">
        <v>173</v>
      </c>
      <c r="AT51" s="27" t="s">
        <v>137</v>
      </c>
      <c r="AU51" s="43">
        <v>1600</v>
      </c>
      <c r="AV51" s="49">
        <f t="shared" si="1"/>
        <v>1950</v>
      </c>
      <c r="AW51" s="27"/>
      <c r="AX51" s="27"/>
      <c r="AY51" s="27"/>
      <c r="AZ51" s="40"/>
      <c r="BA51" s="23"/>
      <c r="BB51" s="19"/>
    </row>
    <row r="52" spans="1:54" ht="22.5" x14ac:dyDescent="0.2">
      <c r="A52" s="40">
        <v>45</v>
      </c>
      <c r="B52" s="40" t="s">
        <v>313</v>
      </c>
      <c r="C52" s="40" t="s">
        <v>310</v>
      </c>
      <c r="D52" s="40"/>
      <c r="E52" s="27" t="s">
        <v>113</v>
      </c>
      <c r="F52" s="27">
        <v>3.7</v>
      </c>
      <c r="G52" s="27">
        <v>16</v>
      </c>
      <c r="H52" s="27" t="s">
        <v>114</v>
      </c>
      <c r="I52" s="27" t="s">
        <v>121</v>
      </c>
      <c r="J52" s="27"/>
      <c r="K52" s="27" t="s">
        <v>117</v>
      </c>
      <c r="L52" s="27" t="s">
        <v>116</v>
      </c>
      <c r="M52" s="27"/>
      <c r="N52" s="27">
        <v>7.5</v>
      </c>
      <c r="O52" s="27"/>
      <c r="P52" s="27">
        <v>479</v>
      </c>
      <c r="Q52" s="27">
        <v>259</v>
      </c>
      <c r="R52" s="27">
        <v>220</v>
      </c>
      <c r="S52" s="27" t="s">
        <v>118</v>
      </c>
      <c r="T52" s="27" t="s">
        <v>118</v>
      </c>
      <c r="U52" s="27" t="s">
        <v>118</v>
      </c>
      <c r="V52" s="27" t="s">
        <v>118</v>
      </c>
      <c r="W52" s="27"/>
      <c r="X52" s="27"/>
      <c r="Y52" s="27" t="s">
        <v>121</v>
      </c>
      <c r="Z52" s="27" t="s">
        <v>121</v>
      </c>
      <c r="AA52" s="27" t="s">
        <v>121</v>
      </c>
      <c r="AB52" s="27"/>
      <c r="AC52" s="27" t="s">
        <v>117</v>
      </c>
      <c r="AD52" s="27"/>
      <c r="AE52" s="27"/>
      <c r="AF52" s="27"/>
      <c r="AG52" s="27"/>
      <c r="AH52" s="27"/>
      <c r="AI52" s="27"/>
      <c r="AJ52" s="27"/>
      <c r="AK52" s="27"/>
      <c r="AL52" s="27"/>
      <c r="AM52" s="27"/>
      <c r="AN52" s="27"/>
      <c r="AO52" s="27"/>
      <c r="AP52" s="27"/>
      <c r="AQ52" s="40" t="s">
        <v>309</v>
      </c>
      <c r="AR52" s="27"/>
      <c r="AS52" s="27" t="s">
        <v>173</v>
      </c>
      <c r="AT52" s="27" t="s">
        <v>137</v>
      </c>
      <c r="AU52" s="43">
        <v>1600</v>
      </c>
      <c r="AV52" s="49">
        <f t="shared" si="1"/>
        <v>1950</v>
      </c>
      <c r="AW52" s="27"/>
      <c r="AX52" s="27"/>
      <c r="AY52" s="27"/>
      <c r="AZ52" s="40"/>
      <c r="BA52" s="23"/>
      <c r="BB52" s="19"/>
    </row>
    <row r="53" spans="1:54" ht="22.5" x14ac:dyDescent="0.2">
      <c r="A53" s="40">
        <v>46</v>
      </c>
      <c r="B53" s="40" t="s">
        <v>314</v>
      </c>
      <c r="C53" s="40" t="s">
        <v>310</v>
      </c>
      <c r="D53" s="40"/>
      <c r="E53" s="27" t="s">
        <v>113</v>
      </c>
      <c r="F53" s="27">
        <v>11</v>
      </c>
      <c r="G53" s="27">
        <v>16</v>
      </c>
      <c r="H53" s="27" t="s">
        <v>143</v>
      </c>
      <c r="I53" s="27" t="s">
        <v>14</v>
      </c>
      <c r="J53" s="27" t="s">
        <v>159</v>
      </c>
      <c r="K53" s="27" t="s">
        <v>159</v>
      </c>
      <c r="L53" s="27" t="s">
        <v>116</v>
      </c>
      <c r="M53" s="27"/>
      <c r="N53" s="27" t="s">
        <v>164</v>
      </c>
      <c r="O53" s="27"/>
      <c r="P53" s="27">
        <v>479</v>
      </c>
      <c r="Q53" s="27">
        <v>259</v>
      </c>
      <c r="R53" s="27">
        <v>220</v>
      </c>
      <c r="S53" s="27" t="s">
        <v>118</v>
      </c>
      <c r="T53" s="27" t="s">
        <v>118</v>
      </c>
      <c r="U53" s="27" t="s">
        <v>118</v>
      </c>
      <c r="V53" s="27" t="s">
        <v>118</v>
      </c>
      <c r="W53" s="27"/>
      <c r="X53" s="27"/>
      <c r="Y53" s="27" t="s">
        <v>121</v>
      </c>
      <c r="Z53" s="27" t="s">
        <v>121</v>
      </c>
      <c r="AA53" s="27" t="s">
        <v>121</v>
      </c>
      <c r="AB53" s="27"/>
      <c r="AC53" s="27" t="s">
        <v>117</v>
      </c>
      <c r="AD53" s="27"/>
      <c r="AE53" s="27"/>
      <c r="AF53" s="27"/>
      <c r="AG53" s="27"/>
      <c r="AH53" s="27"/>
      <c r="AI53" s="27"/>
      <c r="AJ53" s="27"/>
      <c r="AK53" s="27"/>
      <c r="AL53" s="27"/>
      <c r="AM53" s="27"/>
      <c r="AN53" s="27"/>
      <c r="AO53" s="27"/>
      <c r="AP53" s="27"/>
      <c r="AQ53" s="40" t="s">
        <v>309</v>
      </c>
      <c r="AR53" s="27"/>
      <c r="AS53" s="27" t="s">
        <v>173</v>
      </c>
      <c r="AT53" s="27" t="s">
        <v>137</v>
      </c>
      <c r="AU53" s="43">
        <v>1800</v>
      </c>
      <c r="AV53" s="49">
        <f t="shared" ref="AV53:AV54" si="3">AU53+350</f>
        <v>2150</v>
      </c>
      <c r="AW53" s="27"/>
      <c r="AX53" s="27"/>
      <c r="AY53" s="27"/>
      <c r="AZ53" s="40"/>
      <c r="BA53" s="23"/>
      <c r="BB53" s="19"/>
    </row>
    <row r="54" spans="1:54" ht="22.5" x14ac:dyDescent="0.2">
      <c r="A54" s="40">
        <v>47</v>
      </c>
      <c r="B54" s="40" t="s">
        <v>315</v>
      </c>
      <c r="C54" s="40" t="s">
        <v>310</v>
      </c>
      <c r="D54" s="40"/>
      <c r="E54" s="27" t="s">
        <v>113</v>
      </c>
      <c r="F54" s="27" t="s">
        <v>319</v>
      </c>
      <c r="G54" s="27" t="s">
        <v>318</v>
      </c>
      <c r="H54" s="27" t="s">
        <v>115</v>
      </c>
      <c r="I54" s="27" t="s">
        <v>14</v>
      </c>
      <c r="J54" s="27" t="s">
        <v>159</v>
      </c>
      <c r="K54" s="27" t="s">
        <v>159</v>
      </c>
      <c r="L54" s="27" t="s">
        <v>116</v>
      </c>
      <c r="M54" s="27"/>
      <c r="N54" s="27" t="s">
        <v>164</v>
      </c>
      <c r="O54" s="27"/>
      <c r="P54" s="27">
        <v>479</v>
      </c>
      <c r="Q54" s="27">
        <v>259</v>
      </c>
      <c r="R54" s="27">
        <v>220</v>
      </c>
      <c r="S54" s="27" t="s">
        <v>118</v>
      </c>
      <c r="T54" s="27" t="s">
        <v>118</v>
      </c>
      <c r="U54" s="27" t="s">
        <v>118</v>
      </c>
      <c r="V54" s="27" t="s">
        <v>118</v>
      </c>
      <c r="W54" s="27"/>
      <c r="X54" s="27"/>
      <c r="Y54" s="27" t="s">
        <v>121</v>
      </c>
      <c r="Z54" s="27" t="s">
        <v>121</v>
      </c>
      <c r="AA54" s="27" t="s">
        <v>121</v>
      </c>
      <c r="AB54" s="27" t="s">
        <v>311</v>
      </c>
      <c r="AC54" s="27" t="s">
        <v>117</v>
      </c>
      <c r="AD54" s="27"/>
      <c r="AE54" s="27"/>
      <c r="AF54" s="27"/>
      <c r="AG54" s="27"/>
      <c r="AH54" s="27"/>
      <c r="AI54" s="27"/>
      <c r="AJ54" s="27"/>
      <c r="AK54" s="27"/>
      <c r="AL54" s="27"/>
      <c r="AM54" s="27"/>
      <c r="AN54" s="27"/>
      <c r="AO54" s="27"/>
      <c r="AP54" s="27"/>
      <c r="AQ54" s="40" t="s">
        <v>309</v>
      </c>
      <c r="AR54" s="27"/>
      <c r="AS54" s="27" t="s">
        <v>173</v>
      </c>
      <c r="AT54" s="27" t="s">
        <v>137</v>
      </c>
      <c r="AU54" s="43">
        <v>2200</v>
      </c>
      <c r="AV54" s="49">
        <f t="shared" si="3"/>
        <v>2550</v>
      </c>
      <c r="AW54" s="27"/>
      <c r="AX54" s="27"/>
      <c r="AY54" s="27"/>
      <c r="AZ54" s="40"/>
      <c r="BA54" s="23"/>
      <c r="BB54" s="19"/>
    </row>
    <row r="55" spans="1:54" ht="22.5" x14ac:dyDescent="0.2">
      <c r="A55" s="40">
        <v>48</v>
      </c>
      <c r="B55" s="40" t="s">
        <v>316</v>
      </c>
      <c r="C55" s="40" t="s">
        <v>310</v>
      </c>
      <c r="D55" s="40"/>
      <c r="E55" s="27" t="s">
        <v>113</v>
      </c>
      <c r="F55" s="27">
        <v>22</v>
      </c>
      <c r="G55" s="27">
        <v>32</v>
      </c>
      <c r="H55" s="27" t="s">
        <v>115</v>
      </c>
      <c r="I55" s="27" t="s">
        <v>121</v>
      </c>
      <c r="J55" s="27" t="s">
        <v>118</v>
      </c>
      <c r="K55" s="27" t="s">
        <v>117</v>
      </c>
      <c r="L55" s="27" t="s">
        <v>116</v>
      </c>
      <c r="M55" s="27"/>
      <c r="N55" s="27">
        <v>7.5</v>
      </c>
      <c r="O55" s="27"/>
      <c r="P55" s="27">
        <v>479</v>
      </c>
      <c r="Q55" s="27">
        <v>259</v>
      </c>
      <c r="R55" s="27">
        <v>220</v>
      </c>
      <c r="S55" s="27" t="s">
        <v>117</v>
      </c>
      <c r="T55" s="27" t="s">
        <v>118</v>
      </c>
      <c r="U55" s="27" t="s">
        <v>117</v>
      </c>
      <c r="V55" s="27" t="s">
        <v>118</v>
      </c>
      <c r="W55" s="27" t="s">
        <v>117</v>
      </c>
      <c r="X55" s="27"/>
      <c r="Y55" s="27" t="s">
        <v>140</v>
      </c>
      <c r="Z55" s="27" t="s">
        <v>121</v>
      </c>
      <c r="AA55" s="27" t="s">
        <v>121</v>
      </c>
      <c r="AB55" s="27" t="s">
        <v>212</v>
      </c>
      <c r="AC55" s="27" t="s">
        <v>117</v>
      </c>
      <c r="AD55" s="27" t="s">
        <v>118</v>
      </c>
      <c r="AE55" s="27" t="s">
        <v>117</v>
      </c>
      <c r="AF55" s="27" t="s">
        <v>118</v>
      </c>
      <c r="AG55" s="27" t="s">
        <v>117</v>
      </c>
      <c r="AH55" s="27" t="s">
        <v>117</v>
      </c>
      <c r="AI55" s="27" t="s">
        <v>118</v>
      </c>
      <c r="AJ55" s="27" t="s">
        <v>117</v>
      </c>
      <c r="AK55" s="27" t="s">
        <v>117</v>
      </c>
      <c r="AL55" s="27" t="s">
        <v>117</v>
      </c>
      <c r="AM55" s="27" t="s">
        <v>117</v>
      </c>
      <c r="AN55" s="27"/>
      <c r="AO55" s="27"/>
      <c r="AP55" s="27"/>
      <c r="AQ55" s="40" t="s">
        <v>309</v>
      </c>
      <c r="AR55" s="27"/>
      <c r="AS55" s="27" t="s">
        <v>173</v>
      </c>
      <c r="AT55" s="27" t="s">
        <v>137</v>
      </c>
      <c r="AU55" s="43">
        <v>2600</v>
      </c>
      <c r="AV55" s="49">
        <f>AU55+350</f>
        <v>2950</v>
      </c>
      <c r="AW55" s="27"/>
      <c r="AX55" s="27"/>
      <c r="AY55" s="27"/>
      <c r="AZ55" s="40"/>
      <c r="BA55" s="23"/>
      <c r="BB55" s="19"/>
    </row>
    <row r="56" spans="1:54" ht="22.5" x14ac:dyDescent="0.2">
      <c r="A56" s="40">
        <v>49</v>
      </c>
      <c r="B56" s="40" t="s">
        <v>317</v>
      </c>
      <c r="C56" s="40" t="s">
        <v>310</v>
      </c>
      <c r="D56" s="40"/>
      <c r="E56" s="27" t="s">
        <v>113</v>
      </c>
      <c r="F56" s="27" t="s">
        <v>319</v>
      </c>
      <c r="G56" s="27" t="s">
        <v>318</v>
      </c>
      <c r="H56" s="27" t="s">
        <v>115</v>
      </c>
      <c r="I56" s="27" t="s">
        <v>121</v>
      </c>
      <c r="J56" s="27" t="s">
        <v>159</v>
      </c>
      <c r="K56" s="27" t="s">
        <v>159</v>
      </c>
      <c r="L56" s="27" t="s">
        <v>116</v>
      </c>
      <c r="M56" s="27"/>
      <c r="N56" s="27" t="s">
        <v>164</v>
      </c>
      <c r="O56" s="27"/>
      <c r="P56" s="27">
        <v>479</v>
      </c>
      <c r="Q56" s="27">
        <v>259</v>
      </c>
      <c r="R56" s="27">
        <v>220</v>
      </c>
      <c r="S56" s="27" t="s">
        <v>117</v>
      </c>
      <c r="T56" s="27" t="s">
        <v>118</v>
      </c>
      <c r="U56" s="27" t="s">
        <v>117</v>
      </c>
      <c r="V56" s="27" t="s">
        <v>118</v>
      </c>
      <c r="W56" s="27" t="s">
        <v>117</v>
      </c>
      <c r="X56" s="27"/>
      <c r="Y56" s="27" t="s">
        <v>140</v>
      </c>
      <c r="Z56" s="27" t="s">
        <v>121</v>
      </c>
      <c r="AA56" s="27" t="s">
        <v>121</v>
      </c>
      <c r="AB56" s="27" t="s">
        <v>212</v>
      </c>
      <c r="AC56" s="27" t="s">
        <v>117</v>
      </c>
      <c r="AD56" s="27" t="s">
        <v>118</v>
      </c>
      <c r="AE56" s="27" t="s">
        <v>117</v>
      </c>
      <c r="AF56" s="27" t="s">
        <v>118</v>
      </c>
      <c r="AG56" s="27" t="s">
        <v>117</v>
      </c>
      <c r="AH56" s="27" t="s">
        <v>117</v>
      </c>
      <c r="AI56" s="27" t="s">
        <v>118</v>
      </c>
      <c r="AJ56" s="27" t="s">
        <v>117</v>
      </c>
      <c r="AK56" s="27" t="s">
        <v>117</v>
      </c>
      <c r="AL56" s="27" t="s">
        <v>117</v>
      </c>
      <c r="AM56" s="27" t="s">
        <v>117</v>
      </c>
      <c r="AN56" s="27"/>
      <c r="AO56" s="27"/>
      <c r="AP56" s="27"/>
      <c r="AQ56" s="40" t="s">
        <v>309</v>
      </c>
      <c r="AR56" s="27"/>
      <c r="AS56" s="27" t="s">
        <v>173</v>
      </c>
      <c r="AT56" s="27" t="s">
        <v>137</v>
      </c>
      <c r="AU56" s="43">
        <v>2200</v>
      </c>
      <c r="AV56" s="49">
        <f t="shared" ref="AV56:AV58" si="4">AU56+350</f>
        <v>2550</v>
      </c>
      <c r="AW56" s="27"/>
      <c r="AX56" s="27"/>
      <c r="AY56" s="27"/>
      <c r="AZ56" s="40"/>
      <c r="BA56" s="23"/>
      <c r="BB56" s="19"/>
    </row>
    <row r="57" spans="1:54" ht="22.5" x14ac:dyDescent="0.2">
      <c r="A57" s="40">
        <v>50</v>
      </c>
      <c r="B57" s="40" t="s">
        <v>321</v>
      </c>
      <c r="C57" s="40" t="s">
        <v>320</v>
      </c>
      <c r="D57" s="40"/>
      <c r="E57" s="27" t="s">
        <v>113</v>
      </c>
      <c r="F57" s="27">
        <v>7.4</v>
      </c>
      <c r="G57" s="27">
        <v>32</v>
      </c>
      <c r="H57" s="27" t="s">
        <v>114</v>
      </c>
      <c r="I57" s="27" t="s">
        <v>14</v>
      </c>
      <c r="J57" s="27" t="s">
        <v>159</v>
      </c>
      <c r="K57" s="27" t="s">
        <v>159</v>
      </c>
      <c r="L57" s="27" t="s">
        <v>116</v>
      </c>
      <c r="M57" s="27" t="s">
        <v>306</v>
      </c>
      <c r="N57" s="27" t="s">
        <v>164</v>
      </c>
      <c r="O57" s="27">
        <v>2.52</v>
      </c>
      <c r="P57" s="27">
        <v>367</v>
      </c>
      <c r="Q57" s="27">
        <v>179</v>
      </c>
      <c r="R57" s="27">
        <v>142</v>
      </c>
      <c r="S57" s="27" t="s">
        <v>117</v>
      </c>
      <c r="T57" s="27" t="s">
        <v>118</v>
      </c>
      <c r="U57" s="27" t="s">
        <v>159</v>
      </c>
      <c r="V57" s="27"/>
      <c r="W57" s="27" t="s">
        <v>117</v>
      </c>
      <c r="X57" s="27" t="s">
        <v>356</v>
      </c>
      <c r="Y57" s="27" t="s">
        <v>140</v>
      </c>
      <c r="Z57" s="27"/>
      <c r="AA57" s="27"/>
      <c r="AB57" s="27"/>
      <c r="AC57" s="27" t="s">
        <v>117</v>
      </c>
      <c r="AD57" s="27" t="s">
        <v>118</v>
      </c>
      <c r="AE57" s="27"/>
      <c r="AF57" s="27" t="s">
        <v>117</v>
      </c>
      <c r="AG57" s="27" t="s">
        <v>117</v>
      </c>
      <c r="AH57" s="27" t="s">
        <v>117</v>
      </c>
      <c r="AI57" s="27" t="s">
        <v>117</v>
      </c>
      <c r="AJ57" s="27" t="s">
        <v>117</v>
      </c>
      <c r="AK57" s="27" t="s">
        <v>144</v>
      </c>
      <c r="AL57" s="27" t="s">
        <v>144</v>
      </c>
      <c r="AM57" s="27" t="s">
        <v>144</v>
      </c>
      <c r="AN57" s="27" t="s">
        <v>144</v>
      </c>
      <c r="AO57" s="27"/>
      <c r="AP57" s="27"/>
      <c r="AQ57" s="40" t="s">
        <v>320</v>
      </c>
      <c r="AR57" s="27"/>
      <c r="AS57" s="27" t="s">
        <v>173</v>
      </c>
      <c r="AT57" s="27" t="s">
        <v>137</v>
      </c>
      <c r="AU57" s="43">
        <v>1200</v>
      </c>
      <c r="AV57" s="49">
        <f t="shared" si="4"/>
        <v>1550</v>
      </c>
      <c r="AW57" s="27"/>
      <c r="AX57" s="27"/>
      <c r="AY57" s="27"/>
      <c r="AZ57" s="40"/>
      <c r="BA57" s="23"/>
      <c r="BB57" s="19"/>
    </row>
    <row r="58" spans="1:54" ht="22.5" x14ac:dyDescent="0.2">
      <c r="A58" s="40">
        <v>51</v>
      </c>
      <c r="B58" s="40" t="s">
        <v>355</v>
      </c>
      <c r="C58" s="40" t="s">
        <v>320</v>
      </c>
      <c r="D58" s="40"/>
      <c r="E58" s="27" t="s">
        <v>113</v>
      </c>
      <c r="F58" s="27">
        <v>7.4</v>
      </c>
      <c r="G58" s="27">
        <v>32</v>
      </c>
      <c r="H58" s="27" t="s">
        <v>114</v>
      </c>
      <c r="I58" s="27" t="s">
        <v>14</v>
      </c>
      <c r="J58" s="27" t="s">
        <v>159</v>
      </c>
      <c r="K58" s="27" t="s">
        <v>159</v>
      </c>
      <c r="L58" s="27" t="s">
        <v>116</v>
      </c>
      <c r="M58" s="27" t="s">
        <v>306</v>
      </c>
      <c r="N58" s="27" t="s">
        <v>164</v>
      </c>
      <c r="O58" s="27"/>
      <c r="P58" s="27"/>
      <c r="Q58" s="27"/>
      <c r="R58" s="27"/>
      <c r="S58" s="27" t="s">
        <v>117</v>
      </c>
      <c r="T58" s="27" t="s">
        <v>118</v>
      </c>
      <c r="U58" s="27" t="s">
        <v>118</v>
      </c>
      <c r="V58" s="27"/>
      <c r="W58" s="27" t="s">
        <v>117</v>
      </c>
      <c r="X58" s="27" t="s">
        <v>356</v>
      </c>
      <c r="Y58" s="27"/>
      <c r="Z58" s="27"/>
      <c r="AA58" s="27"/>
      <c r="AB58" s="27"/>
      <c r="AC58" s="27" t="s">
        <v>117</v>
      </c>
      <c r="AD58" s="27" t="s">
        <v>118</v>
      </c>
      <c r="AE58" s="27" t="s">
        <v>117</v>
      </c>
      <c r="AF58" s="27" t="s">
        <v>117</v>
      </c>
      <c r="AG58" s="27" t="s">
        <v>117</v>
      </c>
      <c r="AH58" s="27" t="s">
        <v>117</v>
      </c>
      <c r="AI58" s="27" t="s">
        <v>117</v>
      </c>
      <c r="AJ58" s="27" t="s">
        <v>117</v>
      </c>
      <c r="AK58" s="27" t="s">
        <v>144</v>
      </c>
      <c r="AL58" s="27" t="s">
        <v>144</v>
      </c>
      <c r="AM58" s="27" t="s">
        <v>144</v>
      </c>
      <c r="AN58" s="27" t="s">
        <v>144</v>
      </c>
      <c r="AO58" s="27"/>
      <c r="AP58" s="27"/>
      <c r="AQ58" s="40" t="s">
        <v>320</v>
      </c>
      <c r="AR58" s="27"/>
      <c r="AS58" s="27" t="s">
        <v>173</v>
      </c>
      <c r="AT58" s="27" t="s">
        <v>137</v>
      </c>
      <c r="AU58" s="43">
        <v>1500</v>
      </c>
      <c r="AV58" s="49">
        <f t="shared" si="4"/>
        <v>1850</v>
      </c>
      <c r="AW58" s="27"/>
      <c r="AX58" s="27"/>
      <c r="AY58" s="27"/>
      <c r="AZ58" s="40" t="s">
        <v>357</v>
      </c>
      <c r="BA58" s="23"/>
      <c r="BB58" s="19"/>
    </row>
    <row r="59" spans="1:54" ht="33.75" x14ac:dyDescent="0.2">
      <c r="A59" s="40">
        <v>52</v>
      </c>
      <c r="B59" s="40" t="s">
        <v>324</v>
      </c>
      <c r="C59" s="40" t="s">
        <v>123</v>
      </c>
      <c r="D59" s="40" t="s">
        <v>121</v>
      </c>
      <c r="E59" s="27" t="s">
        <v>112</v>
      </c>
      <c r="F59" s="27">
        <v>2.2000000000000002</v>
      </c>
      <c r="G59" s="27">
        <v>8</v>
      </c>
      <c r="H59" s="27" t="s">
        <v>114</v>
      </c>
      <c r="I59" s="27" t="s">
        <v>121</v>
      </c>
      <c r="J59" s="27" t="s">
        <v>118</v>
      </c>
      <c r="K59" s="27" t="s">
        <v>117</v>
      </c>
      <c r="L59" s="27" t="s">
        <v>130</v>
      </c>
      <c r="M59" s="27" t="s">
        <v>125</v>
      </c>
      <c r="N59" s="27">
        <v>6.5</v>
      </c>
      <c r="O59" s="27" t="s">
        <v>121</v>
      </c>
      <c r="P59" s="27" t="s">
        <v>121</v>
      </c>
      <c r="Q59" s="27" t="s">
        <v>121</v>
      </c>
      <c r="R59" s="27" t="s">
        <v>121</v>
      </c>
      <c r="S59" s="27" t="s">
        <v>118</v>
      </c>
      <c r="T59" s="27" t="s">
        <v>118</v>
      </c>
      <c r="U59" s="27" t="s">
        <v>118</v>
      </c>
      <c r="V59" s="27" t="s">
        <v>118</v>
      </c>
      <c r="W59" s="27"/>
      <c r="X59" s="27" t="s">
        <v>121</v>
      </c>
      <c r="Y59" s="27" t="s">
        <v>121</v>
      </c>
      <c r="Z59" s="27" t="s">
        <v>121</v>
      </c>
      <c r="AA59" s="27" t="s">
        <v>121</v>
      </c>
      <c r="AB59" s="27" t="s">
        <v>121</v>
      </c>
      <c r="AC59" s="27" t="s">
        <v>117</v>
      </c>
      <c r="AD59" s="27" t="s">
        <v>117</v>
      </c>
      <c r="AE59" s="27" t="s">
        <v>118</v>
      </c>
      <c r="AF59" s="27" t="s">
        <v>118</v>
      </c>
      <c r="AG59" s="27" t="s">
        <v>118</v>
      </c>
      <c r="AH59" s="27" t="s">
        <v>118</v>
      </c>
      <c r="AI59" s="27" t="s">
        <v>118</v>
      </c>
      <c r="AJ59" s="27" t="s">
        <v>118</v>
      </c>
      <c r="AK59" s="27" t="s">
        <v>118</v>
      </c>
      <c r="AL59" s="27" t="s">
        <v>118</v>
      </c>
      <c r="AM59" s="27" t="s">
        <v>118</v>
      </c>
      <c r="AN59" s="27" t="s">
        <v>118</v>
      </c>
      <c r="AO59" s="27" t="s">
        <v>118</v>
      </c>
      <c r="AP59" s="27" t="s">
        <v>147</v>
      </c>
      <c r="AQ59" s="40" t="s">
        <v>322</v>
      </c>
      <c r="AR59" s="27" t="s">
        <v>131</v>
      </c>
      <c r="AS59" s="27" t="s">
        <v>135</v>
      </c>
      <c r="AT59" s="27" t="s">
        <v>137</v>
      </c>
      <c r="AU59" s="43">
        <f>650*1.15</f>
        <v>747.49999999999989</v>
      </c>
      <c r="AV59" s="49">
        <f t="shared" ref="AV59:AV68" si="5">AU59</f>
        <v>747.49999999999989</v>
      </c>
      <c r="AW59" s="27"/>
      <c r="AX59" s="27"/>
      <c r="AY59" s="27" t="s">
        <v>129</v>
      </c>
      <c r="AZ59" s="40"/>
      <c r="BA59" s="23"/>
      <c r="BB59" s="19" t="s">
        <v>325</v>
      </c>
    </row>
    <row r="60" spans="1:54" ht="22.5" x14ac:dyDescent="0.2">
      <c r="A60" s="40">
        <v>53</v>
      </c>
      <c r="B60" s="40" t="s">
        <v>323</v>
      </c>
      <c r="C60" s="40" t="s">
        <v>123</v>
      </c>
      <c r="D60" s="40" t="s">
        <v>121</v>
      </c>
      <c r="E60" s="27" t="s">
        <v>112</v>
      </c>
      <c r="F60" s="27">
        <v>2.2000000000000002</v>
      </c>
      <c r="G60" s="27">
        <v>8</v>
      </c>
      <c r="H60" s="27" t="s">
        <v>114</v>
      </c>
      <c r="I60" s="27" t="s">
        <v>121</v>
      </c>
      <c r="J60" s="27" t="s">
        <v>117</v>
      </c>
      <c r="K60" s="27" t="s">
        <v>118</v>
      </c>
      <c r="L60" s="27" t="s">
        <v>130</v>
      </c>
      <c r="M60" s="27" t="s">
        <v>125</v>
      </c>
      <c r="N60" s="27">
        <v>6.5</v>
      </c>
      <c r="O60" s="27" t="s">
        <v>121</v>
      </c>
      <c r="P60" s="27" t="s">
        <v>121</v>
      </c>
      <c r="Q60" s="27" t="s">
        <v>121</v>
      </c>
      <c r="R60" s="27" t="s">
        <v>121</v>
      </c>
      <c r="S60" s="27" t="s">
        <v>118</v>
      </c>
      <c r="T60" s="27" t="s">
        <v>118</v>
      </c>
      <c r="U60" s="27" t="s">
        <v>118</v>
      </c>
      <c r="V60" s="27" t="s">
        <v>118</v>
      </c>
      <c r="W60" s="27"/>
      <c r="X60" s="27" t="s">
        <v>121</v>
      </c>
      <c r="Y60" s="27" t="s">
        <v>121</v>
      </c>
      <c r="Z60" s="27" t="s">
        <v>121</v>
      </c>
      <c r="AA60" s="27" t="s">
        <v>121</v>
      </c>
      <c r="AB60" s="27" t="s">
        <v>121</v>
      </c>
      <c r="AC60" s="27" t="s">
        <v>117</v>
      </c>
      <c r="AD60" s="27" t="s">
        <v>117</v>
      </c>
      <c r="AE60" s="27" t="s">
        <v>118</v>
      </c>
      <c r="AF60" s="27" t="s">
        <v>118</v>
      </c>
      <c r="AG60" s="27" t="s">
        <v>118</v>
      </c>
      <c r="AH60" s="27" t="s">
        <v>118</v>
      </c>
      <c r="AI60" s="27" t="s">
        <v>118</v>
      </c>
      <c r="AJ60" s="27" t="s">
        <v>118</v>
      </c>
      <c r="AK60" s="27" t="s">
        <v>118</v>
      </c>
      <c r="AL60" s="27" t="s">
        <v>118</v>
      </c>
      <c r="AM60" s="27" t="s">
        <v>118</v>
      </c>
      <c r="AN60" s="27" t="s">
        <v>118</v>
      </c>
      <c r="AO60" s="27" t="s">
        <v>118</v>
      </c>
      <c r="AP60" s="27" t="s">
        <v>147</v>
      </c>
      <c r="AQ60" s="40" t="s">
        <v>322</v>
      </c>
      <c r="AR60" s="27" t="s">
        <v>131</v>
      </c>
      <c r="AS60" s="27" t="s">
        <v>135</v>
      </c>
      <c r="AT60" s="27" t="s">
        <v>137</v>
      </c>
      <c r="AU60" s="43">
        <f>425*1.15</f>
        <v>488.74999999999994</v>
      </c>
      <c r="AV60" s="49">
        <f t="shared" si="5"/>
        <v>488.74999999999994</v>
      </c>
      <c r="AW60" s="27"/>
      <c r="AX60" s="27"/>
      <c r="AY60" s="27" t="s">
        <v>129</v>
      </c>
      <c r="AZ60" s="40"/>
      <c r="BA60" s="23"/>
      <c r="BB60" s="19"/>
    </row>
    <row r="61" spans="1:54" ht="45" x14ac:dyDescent="0.2">
      <c r="A61" s="40">
        <v>54</v>
      </c>
      <c r="B61" s="40" t="s">
        <v>327</v>
      </c>
      <c r="C61" s="40" t="s">
        <v>322</v>
      </c>
      <c r="D61" s="40"/>
      <c r="E61" s="27" t="s">
        <v>113</v>
      </c>
      <c r="F61" s="27">
        <v>3.7</v>
      </c>
      <c r="G61" s="27">
        <v>16</v>
      </c>
      <c r="H61" s="27" t="s">
        <v>114</v>
      </c>
      <c r="I61" s="27" t="s">
        <v>14</v>
      </c>
      <c r="J61" s="27" t="s">
        <v>117</v>
      </c>
      <c r="K61" s="27" t="s">
        <v>118</v>
      </c>
      <c r="L61" s="27" t="s">
        <v>116</v>
      </c>
      <c r="M61" s="27" t="s">
        <v>181</v>
      </c>
      <c r="N61" s="27">
        <v>5</v>
      </c>
      <c r="O61" s="27">
        <v>4</v>
      </c>
      <c r="P61" s="27">
        <v>315</v>
      </c>
      <c r="Q61" s="27">
        <v>180</v>
      </c>
      <c r="R61" s="27">
        <v>115</v>
      </c>
      <c r="S61" s="27"/>
      <c r="T61" s="27"/>
      <c r="U61" s="27"/>
      <c r="V61" s="27" t="s">
        <v>328</v>
      </c>
      <c r="W61" s="27"/>
      <c r="X61" s="27"/>
      <c r="Y61" s="27"/>
      <c r="Z61" s="27"/>
      <c r="AA61" s="27"/>
      <c r="AB61" s="27"/>
      <c r="AC61" s="27" t="s">
        <v>117</v>
      </c>
      <c r="AD61" s="27"/>
      <c r="AE61" s="27"/>
      <c r="AF61" s="27"/>
      <c r="AG61" s="27"/>
      <c r="AH61" s="27"/>
      <c r="AI61" s="27"/>
      <c r="AJ61" s="27" t="s">
        <v>144</v>
      </c>
      <c r="AK61" s="27" t="s">
        <v>144</v>
      </c>
      <c r="AL61" s="27"/>
      <c r="AM61" s="27"/>
      <c r="AN61" s="27"/>
      <c r="AO61" s="27"/>
      <c r="AP61" s="27"/>
      <c r="AQ61" s="40" t="s">
        <v>322</v>
      </c>
      <c r="AR61" s="27"/>
      <c r="AS61" s="27" t="s">
        <v>173</v>
      </c>
      <c r="AT61" s="27" t="s">
        <v>137</v>
      </c>
      <c r="AU61" s="43">
        <f>1155*1.15</f>
        <v>1328.25</v>
      </c>
      <c r="AV61" s="49">
        <f t="shared" si="5"/>
        <v>1328.25</v>
      </c>
      <c r="AW61" s="27"/>
      <c r="AX61" s="27"/>
      <c r="AY61" s="27"/>
      <c r="AZ61" s="40" t="s">
        <v>347</v>
      </c>
      <c r="BA61" s="23"/>
      <c r="BB61" s="19" t="s">
        <v>326</v>
      </c>
    </row>
    <row r="62" spans="1:54" ht="45" x14ac:dyDescent="0.2">
      <c r="A62" s="40">
        <v>55</v>
      </c>
      <c r="B62" s="40" t="s">
        <v>330</v>
      </c>
      <c r="C62" s="40" t="s">
        <v>322</v>
      </c>
      <c r="D62" s="40"/>
      <c r="E62" s="27" t="s">
        <v>113</v>
      </c>
      <c r="F62" s="27">
        <v>7.4</v>
      </c>
      <c r="G62" s="27">
        <v>32</v>
      </c>
      <c r="H62" s="27" t="s">
        <v>114</v>
      </c>
      <c r="I62" s="27" t="s">
        <v>14</v>
      </c>
      <c r="J62" s="27" t="s">
        <v>117</v>
      </c>
      <c r="K62" s="27" t="s">
        <v>118</v>
      </c>
      <c r="L62" s="27" t="s">
        <v>116</v>
      </c>
      <c r="M62" s="27" t="s">
        <v>181</v>
      </c>
      <c r="N62" s="27">
        <v>5</v>
      </c>
      <c r="O62" s="27">
        <v>4</v>
      </c>
      <c r="P62" s="27">
        <v>315</v>
      </c>
      <c r="Q62" s="27">
        <v>180</v>
      </c>
      <c r="R62" s="27">
        <v>115</v>
      </c>
      <c r="S62" s="27"/>
      <c r="T62" s="27"/>
      <c r="U62" s="27"/>
      <c r="V62" s="27" t="s">
        <v>328</v>
      </c>
      <c r="W62" s="27"/>
      <c r="X62" s="27"/>
      <c r="Y62" s="27"/>
      <c r="Z62" s="27"/>
      <c r="AA62" s="27"/>
      <c r="AB62" s="27"/>
      <c r="AC62" s="27" t="s">
        <v>117</v>
      </c>
      <c r="AD62" s="27"/>
      <c r="AE62" s="27"/>
      <c r="AF62" s="27"/>
      <c r="AG62" s="27"/>
      <c r="AH62" s="27"/>
      <c r="AI62" s="27"/>
      <c r="AJ62" s="27" t="s">
        <v>144</v>
      </c>
      <c r="AK62" s="27" t="s">
        <v>144</v>
      </c>
      <c r="AL62" s="27"/>
      <c r="AM62" s="27"/>
      <c r="AN62" s="27"/>
      <c r="AO62" s="27"/>
      <c r="AP62" s="27"/>
      <c r="AQ62" s="40" t="s">
        <v>322</v>
      </c>
      <c r="AR62" s="27"/>
      <c r="AS62" s="27" t="s">
        <v>173</v>
      </c>
      <c r="AT62" s="27" t="s">
        <v>137</v>
      </c>
      <c r="AU62" s="43">
        <f>1300*1.15</f>
        <v>1494.9999999999998</v>
      </c>
      <c r="AV62" s="49">
        <f t="shared" si="5"/>
        <v>1494.9999999999998</v>
      </c>
      <c r="AW62" s="27"/>
      <c r="AX62" s="27"/>
      <c r="AY62" s="27"/>
      <c r="AZ62" s="40" t="s">
        <v>348</v>
      </c>
      <c r="BA62" s="23"/>
      <c r="BB62" s="19"/>
    </row>
    <row r="63" spans="1:54" ht="45" x14ac:dyDescent="0.2">
      <c r="A63" s="40">
        <v>56</v>
      </c>
      <c r="B63" s="40" t="s">
        <v>329</v>
      </c>
      <c r="C63" s="40" t="s">
        <v>322</v>
      </c>
      <c r="D63" s="40"/>
      <c r="E63" s="27" t="s">
        <v>113</v>
      </c>
      <c r="F63" s="27">
        <v>3.7</v>
      </c>
      <c r="G63" s="27">
        <v>16</v>
      </c>
      <c r="H63" s="27" t="s">
        <v>114</v>
      </c>
      <c r="I63" s="27" t="s">
        <v>367</v>
      </c>
      <c r="J63" s="27" t="s">
        <v>118</v>
      </c>
      <c r="K63" s="27" t="s">
        <v>117</v>
      </c>
      <c r="L63" s="27" t="s">
        <v>116</v>
      </c>
      <c r="M63" s="27" t="s">
        <v>181</v>
      </c>
      <c r="N63" s="27">
        <v>5</v>
      </c>
      <c r="O63" s="27">
        <v>4</v>
      </c>
      <c r="P63" s="27">
        <v>315</v>
      </c>
      <c r="Q63" s="27">
        <v>180</v>
      </c>
      <c r="R63" s="27">
        <v>115</v>
      </c>
      <c r="S63" s="27"/>
      <c r="T63" s="27"/>
      <c r="U63" s="27"/>
      <c r="V63" s="27" t="s">
        <v>328</v>
      </c>
      <c r="W63" s="27"/>
      <c r="X63" s="27"/>
      <c r="Y63" s="27"/>
      <c r="Z63" s="27"/>
      <c r="AA63" s="27"/>
      <c r="AB63" s="27"/>
      <c r="AC63" s="27" t="s">
        <v>117</v>
      </c>
      <c r="AD63" s="27"/>
      <c r="AE63" s="27"/>
      <c r="AF63" s="27"/>
      <c r="AG63" s="27"/>
      <c r="AH63" s="27"/>
      <c r="AI63" s="27"/>
      <c r="AJ63" s="27" t="s">
        <v>144</v>
      </c>
      <c r="AK63" s="27" t="s">
        <v>144</v>
      </c>
      <c r="AL63" s="27"/>
      <c r="AM63" s="27"/>
      <c r="AN63" s="27"/>
      <c r="AO63" s="27"/>
      <c r="AP63" s="27"/>
      <c r="AQ63" s="40" t="s">
        <v>322</v>
      </c>
      <c r="AR63" s="27"/>
      <c r="AS63" s="27" t="s">
        <v>173</v>
      </c>
      <c r="AT63" s="27" t="s">
        <v>137</v>
      </c>
      <c r="AU63" s="43">
        <f>1155*1.15</f>
        <v>1328.25</v>
      </c>
      <c r="AV63" s="49">
        <f t="shared" si="5"/>
        <v>1328.25</v>
      </c>
      <c r="AW63" s="27"/>
      <c r="AX63" s="27"/>
      <c r="AY63" s="27"/>
      <c r="AZ63" s="40" t="s">
        <v>347</v>
      </c>
      <c r="BA63" s="23"/>
      <c r="BB63" s="19"/>
    </row>
    <row r="64" spans="1:54" ht="45" x14ac:dyDescent="0.2">
      <c r="A64" s="40">
        <v>57</v>
      </c>
      <c r="B64" s="40" t="s">
        <v>331</v>
      </c>
      <c r="C64" s="40" t="s">
        <v>322</v>
      </c>
      <c r="D64" s="40"/>
      <c r="E64" s="27" t="s">
        <v>113</v>
      </c>
      <c r="F64" s="27">
        <v>7.4</v>
      </c>
      <c r="G64" s="27">
        <v>32</v>
      </c>
      <c r="H64" s="27" t="s">
        <v>114</v>
      </c>
      <c r="I64" s="27" t="s">
        <v>367</v>
      </c>
      <c r="J64" s="27" t="s">
        <v>118</v>
      </c>
      <c r="K64" s="27" t="s">
        <v>117</v>
      </c>
      <c r="L64" s="27" t="s">
        <v>116</v>
      </c>
      <c r="M64" s="27" t="s">
        <v>181</v>
      </c>
      <c r="N64" s="27">
        <v>5</v>
      </c>
      <c r="O64" s="27">
        <v>4</v>
      </c>
      <c r="P64" s="27">
        <v>315</v>
      </c>
      <c r="Q64" s="27">
        <v>180</v>
      </c>
      <c r="R64" s="27">
        <v>115</v>
      </c>
      <c r="S64" s="27"/>
      <c r="T64" s="27"/>
      <c r="U64" s="27"/>
      <c r="V64" s="27" t="s">
        <v>328</v>
      </c>
      <c r="W64" s="27"/>
      <c r="X64" s="27"/>
      <c r="Y64" s="27"/>
      <c r="Z64" s="27"/>
      <c r="AA64" s="27"/>
      <c r="AB64" s="27"/>
      <c r="AC64" s="27" t="s">
        <v>117</v>
      </c>
      <c r="AD64" s="27"/>
      <c r="AE64" s="27"/>
      <c r="AF64" s="27"/>
      <c r="AG64" s="27"/>
      <c r="AH64" s="27"/>
      <c r="AI64" s="27"/>
      <c r="AJ64" s="44" t="s">
        <v>144</v>
      </c>
      <c r="AK64" s="27" t="s">
        <v>144</v>
      </c>
      <c r="AL64" s="27"/>
      <c r="AM64" s="27"/>
      <c r="AN64" s="27"/>
      <c r="AO64" s="27"/>
      <c r="AP64" s="27"/>
      <c r="AQ64" s="40" t="s">
        <v>322</v>
      </c>
      <c r="AR64" s="27"/>
      <c r="AS64" s="27" t="s">
        <v>173</v>
      </c>
      <c r="AT64" s="27" t="s">
        <v>137</v>
      </c>
      <c r="AU64" s="43">
        <f>1300*1.15</f>
        <v>1494.9999999999998</v>
      </c>
      <c r="AV64" s="49">
        <f t="shared" si="5"/>
        <v>1494.9999999999998</v>
      </c>
      <c r="AW64" s="27"/>
      <c r="AX64" s="27"/>
      <c r="AY64" s="27"/>
      <c r="AZ64" s="40" t="s">
        <v>348</v>
      </c>
      <c r="BA64" s="23"/>
      <c r="BB64" s="19"/>
    </row>
    <row r="65" spans="1:54" ht="22.5" x14ac:dyDescent="0.2">
      <c r="A65" s="40">
        <v>58</v>
      </c>
      <c r="B65" s="40" t="s">
        <v>332</v>
      </c>
      <c r="C65" s="40" t="s">
        <v>322</v>
      </c>
      <c r="D65" s="40"/>
      <c r="E65" s="27" t="s">
        <v>113</v>
      </c>
      <c r="F65" s="27">
        <v>7.4</v>
      </c>
      <c r="G65" s="27">
        <v>32</v>
      </c>
      <c r="H65" s="27" t="s">
        <v>114</v>
      </c>
      <c r="I65" s="27" t="s">
        <v>14</v>
      </c>
      <c r="J65" s="27" t="s">
        <v>117</v>
      </c>
      <c r="K65" s="27" t="s">
        <v>118</v>
      </c>
      <c r="L65" s="27" t="s">
        <v>116</v>
      </c>
      <c r="M65" s="27" t="s">
        <v>181</v>
      </c>
      <c r="N65" s="27">
        <v>5</v>
      </c>
      <c r="O65" s="27">
        <v>1.9</v>
      </c>
      <c r="P65" s="27">
        <v>163</v>
      </c>
      <c r="Q65" s="27">
        <v>166</v>
      </c>
      <c r="R65" s="27">
        <v>90</v>
      </c>
      <c r="S65" s="27" t="s">
        <v>118</v>
      </c>
      <c r="T65" s="27" t="s">
        <v>118</v>
      </c>
      <c r="U65" s="27" t="s">
        <v>118</v>
      </c>
      <c r="V65" s="27" t="s">
        <v>334</v>
      </c>
      <c r="W65" s="27"/>
      <c r="X65" s="27"/>
      <c r="Y65" s="27"/>
      <c r="Z65" s="27"/>
      <c r="AA65" s="27"/>
      <c r="AB65" s="27" t="s">
        <v>335</v>
      </c>
      <c r="AC65" s="27" t="s">
        <v>117</v>
      </c>
      <c r="AD65" s="27"/>
      <c r="AE65" s="27" t="s">
        <v>117</v>
      </c>
      <c r="AF65" s="27" t="s">
        <v>117</v>
      </c>
      <c r="AG65" s="27"/>
      <c r="AH65" s="27"/>
      <c r="AI65" s="27"/>
      <c r="AJ65" s="27"/>
      <c r="AK65" s="27"/>
      <c r="AL65" s="27"/>
      <c r="AM65" s="27"/>
      <c r="AN65" s="27"/>
      <c r="AO65" s="27"/>
      <c r="AP65" s="27"/>
      <c r="AQ65" s="40" t="s">
        <v>322</v>
      </c>
      <c r="AR65" s="27"/>
      <c r="AS65" s="27" t="s">
        <v>173</v>
      </c>
      <c r="AT65" s="27" t="s">
        <v>137</v>
      </c>
      <c r="AU65" s="43">
        <v>1950</v>
      </c>
      <c r="AV65" s="49">
        <f t="shared" si="5"/>
        <v>1950</v>
      </c>
      <c r="AW65" s="27"/>
      <c r="AX65" s="27"/>
      <c r="AY65" s="27"/>
      <c r="AZ65" s="40"/>
      <c r="BA65" s="23"/>
      <c r="BB65" s="19"/>
    </row>
    <row r="66" spans="1:54" ht="22.5" x14ac:dyDescent="0.2">
      <c r="A66" s="40">
        <v>59</v>
      </c>
      <c r="B66" s="40" t="s">
        <v>333</v>
      </c>
      <c r="C66" s="40" t="s">
        <v>322</v>
      </c>
      <c r="D66" s="40"/>
      <c r="E66" s="27" t="s">
        <v>113</v>
      </c>
      <c r="F66" s="27">
        <v>7.4</v>
      </c>
      <c r="G66" s="27">
        <v>32</v>
      </c>
      <c r="H66" s="27" t="s">
        <v>114</v>
      </c>
      <c r="I66" s="27" t="s">
        <v>14</v>
      </c>
      <c r="J66" s="27" t="s">
        <v>118</v>
      </c>
      <c r="K66" s="27" t="s">
        <v>117</v>
      </c>
      <c r="L66" s="27" t="s">
        <v>116</v>
      </c>
      <c r="M66" s="27" t="s">
        <v>181</v>
      </c>
      <c r="N66" s="27">
        <v>5</v>
      </c>
      <c r="O66" s="27">
        <v>1.9</v>
      </c>
      <c r="P66" s="27">
        <v>163</v>
      </c>
      <c r="Q66" s="27">
        <v>166</v>
      </c>
      <c r="R66" s="27">
        <v>90</v>
      </c>
      <c r="S66" s="27" t="s">
        <v>118</v>
      </c>
      <c r="T66" s="27" t="s">
        <v>118</v>
      </c>
      <c r="U66" s="27" t="s">
        <v>118</v>
      </c>
      <c r="V66" s="27" t="s">
        <v>334</v>
      </c>
      <c r="W66" s="27"/>
      <c r="X66" s="27"/>
      <c r="Y66" s="27"/>
      <c r="Z66" s="27"/>
      <c r="AA66" s="27"/>
      <c r="AB66" s="27" t="s">
        <v>335</v>
      </c>
      <c r="AC66" s="27" t="s">
        <v>117</v>
      </c>
      <c r="AD66" s="27"/>
      <c r="AE66" s="27" t="s">
        <v>117</v>
      </c>
      <c r="AF66" s="27" t="s">
        <v>117</v>
      </c>
      <c r="AG66" s="27"/>
      <c r="AH66" s="27"/>
      <c r="AI66" s="27"/>
      <c r="AJ66" s="27"/>
      <c r="AK66" s="27"/>
      <c r="AL66" s="27"/>
      <c r="AM66" s="27"/>
      <c r="AN66" s="27"/>
      <c r="AO66" s="27"/>
      <c r="AP66" s="27"/>
      <c r="AQ66" s="40" t="s">
        <v>322</v>
      </c>
      <c r="AR66" s="27"/>
      <c r="AS66" s="27" t="s">
        <v>173</v>
      </c>
      <c r="AT66" s="27" t="s">
        <v>137</v>
      </c>
      <c r="AU66" s="43">
        <v>1950</v>
      </c>
      <c r="AV66" s="49">
        <f t="shared" si="5"/>
        <v>1950</v>
      </c>
      <c r="AW66" s="27"/>
      <c r="AX66" s="27"/>
      <c r="AY66" s="27"/>
      <c r="AZ66" s="40"/>
      <c r="BA66" s="23"/>
      <c r="BB66" s="19"/>
    </row>
    <row r="67" spans="1:54" ht="22.5" x14ac:dyDescent="0.2">
      <c r="A67" s="40">
        <v>60</v>
      </c>
      <c r="B67" s="40" t="s">
        <v>337</v>
      </c>
      <c r="C67" s="40" t="s">
        <v>339</v>
      </c>
      <c r="D67" s="40"/>
      <c r="E67" s="27" t="s">
        <v>113</v>
      </c>
      <c r="F67" s="27">
        <v>7.4</v>
      </c>
      <c r="G67" s="27">
        <v>32</v>
      </c>
      <c r="H67" s="27" t="s">
        <v>114</v>
      </c>
      <c r="I67" s="27" t="s">
        <v>367</v>
      </c>
      <c r="J67" s="27" t="s">
        <v>159</v>
      </c>
      <c r="K67" s="27" t="s">
        <v>159</v>
      </c>
      <c r="L67" s="27" t="s">
        <v>116</v>
      </c>
      <c r="M67" s="27" t="s">
        <v>181</v>
      </c>
      <c r="N67" s="27">
        <v>5</v>
      </c>
      <c r="O67" s="27"/>
      <c r="P67" s="27">
        <v>362</v>
      </c>
      <c r="Q67" s="27">
        <v>220</v>
      </c>
      <c r="R67" s="27">
        <v>78</v>
      </c>
      <c r="S67" s="27" t="s">
        <v>118</v>
      </c>
      <c r="T67" s="27" t="s">
        <v>118</v>
      </c>
      <c r="U67" s="27" t="s">
        <v>118</v>
      </c>
      <c r="V67" s="27"/>
      <c r="W67" s="27"/>
      <c r="X67" s="27"/>
      <c r="Y67" s="27"/>
      <c r="Z67" s="27"/>
      <c r="AA67" s="27"/>
      <c r="AB67" s="27"/>
      <c r="AC67" s="27" t="s">
        <v>117</v>
      </c>
      <c r="AD67" s="27" t="s">
        <v>117</v>
      </c>
      <c r="AE67" s="27"/>
      <c r="AF67" s="27"/>
      <c r="AG67" s="27" t="s">
        <v>117</v>
      </c>
      <c r="AH67" s="27"/>
      <c r="AI67" s="27"/>
      <c r="AJ67" s="27"/>
      <c r="AK67" s="27"/>
      <c r="AL67" s="27"/>
      <c r="AM67" s="27"/>
      <c r="AN67" s="27"/>
      <c r="AO67" s="27"/>
      <c r="AP67" s="27"/>
      <c r="AQ67" s="40" t="s">
        <v>336</v>
      </c>
      <c r="AR67" s="27"/>
      <c r="AS67" s="27" t="s">
        <v>173</v>
      </c>
      <c r="AT67" s="27" t="s">
        <v>137</v>
      </c>
      <c r="AU67" s="43">
        <v>1200</v>
      </c>
      <c r="AV67" s="49">
        <f t="shared" si="5"/>
        <v>1200</v>
      </c>
      <c r="AW67" s="27"/>
      <c r="AX67" s="27"/>
      <c r="AY67" s="27"/>
      <c r="AZ67" s="40" t="s">
        <v>340</v>
      </c>
      <c r="BA67" s="23"/>
      <c r="BB67" s="19"/>
    </row>
    <row r="68" spans="1:54" ht="22.5" x14ac:dyDescent="0.2">
      <c r="A68" s="40">
        <v>61</v>
      </c>
      <c r="B68" s="40" t="s">
        <v>338</v>
      </c>
      <c r="C68" s="40" t="s">
        <v>339</v>
      </c>
      <c r="D68" s="40"/>
      <c r="E68" s="27" t="s">
        <v>113</v>
      </c>
      <c r="F68" s="27">
        <v>7.4</v>
      </c>
      <c r="G68" s="27">
        <v>32</v>
      </c>
      <c r="H68" s="27" t="s">
        <v>114</v>
      </c>
      <c r="I68" s="27" t="s">
        <v>367</v>
      </c>
      <c r="J68" s="27" t="s">
        <v>159</v>
      </c>
      <c r="K68" s="27" t="s">
        <v>159</v>
      </c>
      <c r="L68" s="27" t="s">
        <v>116</v>
      </c>
      <c r="M68" s="27" t="s">
        <v>181</v>
      </c>
      <c r="N68" s="27">
        <v>5</v>
      </c>
      <c r="O68" s="27"/>
      <c r="P68" s="27">
        <v>362</v>
      </c>
      <c r="Q68" s="27">
        <v>220</v>
      </c>
      <c r="R68" s="27">
        <v>78</v>
      </c>
      <c r="S68" s="27" t="s">
        <v>118</v>
      </c>
      <c r="T68" s="27" t="s">
        <v>118</v>
      </c>
      <c r="U68" s="27" t="s">
        <v>118</v>
      </c>
      <c r="V68" s="27"/>
      <c r="W68" s="27"/>
      <c r="X68" s="27"/>
      <c r="Y68" s="27"/>
      <c r="Z68" s="27"/>
      <c r="AA68" s="27"/>
      <c r="AB68" s="27"/>
      <c r="AC68" s="27" t="s">
        <v>117</v>
      </c>
      <c r="AD68" s="27" t="s">
        <v>117</v>
      </c>
      <c r="AE68" s="27"/>
      <c r="AF68" s="27"/>
      <c r="AG68" s="27" t="s">
        <v>117</v>
      </c>
      <c r="AH68" s="27"/>
      <c r="AI68" s="27"/>
      <c r="AJ68" s="27"/>
      <c r="AK68" s="27"/>
      <c r="AL68" s="27"/>
      <c r="AM68" s="27"/>
      <c r="AN68" s="27"/>
      <c r="AO68" s="27"/>
      <c r="AP68" s="27"/>
      <c r="AQ68" s="40" t="s">
        <v>336</v>
      </c>
      <c r="AR68" s="27"/>
      <c r="AS68" s="27" t="s">
        <v>173</v>
      </c>
      <c r="AT68" s="27" t="s">
        <v>137</v>
      </c>
      <c r="AU68" s="43">
        <v>1200</v>
      </c>
      <c r="AV68" s="49">
        <f t="shared" si="5"/>
        <v>1200</v>
      </c>
      <c r="AW68" s="27"/>
      <c r="AX68" s="27"/>
      <c r="AY68" s="27"/>
      <c r="AZ68" s="40" t="s">
        <v>341</v>
      </c>
      <c r="BA68" s="23"/>
      <c r="BB68" s="19"/>
    </row>
    <row r="69" spans="1:54" ht="33.75" x14ac:dyDescent="0.2">
      <c r="A69" s="40">
        <v>62</v>
      </c>
      <c r="B69" s="40" t="s">
        <v>365</v>
      </c>
      <c r="C69" s="40" t="s">
        <v>358</v>
      </c>
      <c r="D69" s="40"/>
      <c r="E69" s="27" t="s">
        <v>113</v>
      </c>
      <c r="F69" s="27">
        <v>7</v>
      </c>
      <c r="G69" s="27">
        <v>32</v>
      </c>
      <c r="H69" s="27" t="s">
        <v>114</v>
      </c>
      <c r="I69" s="27" t="s">
        <v>14</v>
      </c>
      <c r="J69" s="27" t="s">
        <v>159</v>
      </c>
      <c r="K69" s="27" t="s">
        <v>159</v>
      </c>
      <c r="L69" s="27" t="s">
        <v>116</v>
      </c>
      <c r="M69" s="27" t="s">
        <v>181</v>
      </c>
      <c r="N69" s="27"/>
      <c r="O69" s="27"/>
      <c r="P69" s="27">
        <v>373</v>
      </c>
      <c r="Q69" s="27">
        <v>212</v>
      </c>
      <c r="R69" s="27">
        <v>142</v>
      </c>
      <c r="S69" s="27" t="s">
        <v>118</v>
      </c>
      <c r="T69" s="27" t="s">
        <v>117</v>
      </c>
      <c r="U69" s="27" t="s">
        <v>117</v>
      </c>
      <c r="V69" s="27" t="s">
        <v>334</v>
      </c>
      <c r="W69" s="27" t="s">
        <v>117</v>
      </c>
      <c r="X69" s="27"/>
      <c r="Y69" s="27" t="s">
        <v>140</v>
      </c>
      <c r="Z69" s="27"/>
      <c r="AA69" s="27"/>
      <c r="AB69" s="27" t="s">
        <v>212</v>
      </c>
      <c r="AC69" s="27" t="s">
        <v>117</v>
      </c>
      <c r="AD69" s="27" t="s">
        <v>118</v>
      </c>
      <c r="AE69" s="27" t="s">
        <v>117</v>
      </c>
      <c r="AF69" s="27" t="s">
        <v>117</v>
      </c>
      <c r="AG69" s="27" t="s">
        <v>117</v>
      </c>
      <c r="AH69" s="27"/>
      <c r="AI69" s="27"/>
      <c r="AJ69" s="27" t="s">
        <v>117</v>
      </c>
      <c r="AK69" s="27" t="s">
        <v>144</v>
      </c>
      <c r="AL69" s="27" t="s">
        <v>144</v>
      </c>
      <c r="AM69" s="27" t="s">
        <v>144</v>
      </c>
      <c r="AN69" s="27" t="s">
        <v>144</v>
      </c>
      <c r="AO69" s="27"/>
      <c r="AP69" s="27"/>
      <c r="AQ69" s="27" t="s">
        <v>360</v>
      </c>
      <c r="AR69" s="27"/>
      <c r="AS69" s="27" t="s">
        <v>370</v>
      </c>
      <c r="AT69" s="27" t="s">
        <v>137</v>
      </c>
      <c r="AU69" s="43">
        <v>1000</v>
      </c>
      <c r="AV69" s="49">
        <v>1380</v>
      </c>
      <c r="AW69" s="27"/>
      <c r="AX69" s="27"/>
      <c r="AY69" s="27"/>
      <c r="AZ69" s="40" t="s">
        <v>361</v>
      </c>
      <c r="BA69" s="23"/>
      <c r="BB69" s="19"/>
    </row>
    <row r="70" spans="1:54" ht="33.75" x14ac:dyDescent="0.2">
      <c r="A70" s="40">
        <v>63</v>
      </c>
      <c r="B70" s="40" t="s">
        <v>373</v>
      </c>
      <c r="C70" s="40" t="s">
        <v>358</v>
      </c>
      <c r="D70" s="40"/>
      <c r="E70" s="27" t="s">
        <v>362</v>
      </c>
      <c r="F70" s="27">
        <v>7</v>
      </c>
      <c r="G70" s="27">
        <v>32</v>
      </c>
      <c r="H70" s="27" t="s">
        <v>363</v>
      </c>
      <c r="I70" s="27" t="s">
        <v>367</v>
      </c>
      <c r="J70" s="27" t="s">
        <v>159</v>
      </c>
      <c r="K70" s="27" t="s">
        <v>159</v>
      </c>
      <c r="L70" s="27" t="s">
        <v>116</v>
      </c>
      <c r="M70" s="27" t="s">
        <v>171</v>
      </c>
      <c r="N70" s="27"/>
      <c r="O70" s="27"/>
      <c r="P70" s="27">
        <v>373</v>
      </c>
      <c r="Q70" s="27">
        <v>212</v>
      </c>
      <c r="R70" s="27">
        <v>142</v>
      </c>
      <c r="S70" s="27" t="s">
        <v>118</v>
      </c>
      <c r="T70" s="27" t="s">
        <v>117</v>
      </c>
      <c r="U70" s="27" t="s">
        <v>117</v>
      </c>
      <c r="V70" s="27" t="s">
        <v>334</v>
      </c>
      <c r="W70" s="27" t="s">
        <v>117</v>
      </c>
      <c r="X70" s="27"/>
      <c r="Y70" s="27" t="s">
        <v>364</v>
      </c>
      <c r="Z70" s="27"/>
      <c r="AA70" s="27"/>
      <c r="AB70" s="27" t="s">
        <v>212</v>
      </c>
      <c r="AC70" s="27" t="s">
        <v>117</v>
      </c>
      <c r="AD70" s="27" t="s">
        <v>118</v>
      </c>
      <c r="AE70" s="27" t="s">
        <v>117</v>
      </c>
      <c r="AF70" s="27" t="s">
        <v>117</v>
      </c>
      <c r="AG70" s="27" t="s">
        <v>117</v>
      </c>
      <c r="AH70" s="27"/>
      <c r="AI70" s="27"/>
      <c r="AJ70" s="27" t="s">
        <v>117</v>
      </c>
      <c r="AK70" s="27" t="s">
        <v>144</v>
      </c>
      <c r="AL70" s="27" t="s">
        <v>144</v>
      </c>
      <c r="AM70" s="27" t="s">
        <v>144</v>
      </c>
      <c r="AN70" s="27" t="s">
        <v>144</v>
      </c>
      <c r="AO70" s="27"/>
      <c r="AP70" s="27"/>
      <c r="AQ70" s="27" t="s">
        <v>360</v>
      </c>
      <c r="AR70" s="27"/>
      <c r="AS70" s="27" t="s">
        <v>371</v>
      </c>
      <c r="AT70" s="27" t="s">
        <v>137</v>
      </c>
      <c r="AU70" s="43">
        <v>1000</v>
      </c>
      <c r="AV70" s="49">
        <v>1380</v>
      </c>
      <c r="AW70" s="27"/>
      <c r="AX70" s="27"/>
      <c r="AY70" s="27"/>
      <c r="AZ70" s="40" t="s">
        <v>361</v>
      </c>
      <c r="BA70" s="23"/>
      <c r="BB70" s="19"/>
    </row>
    <row r="71" spans="1:54" ht="33.75" x14ac:dyDescent="0.2">
      <c r="A71" s="40">
        <v>64</v>
      </c>
      <c r="B71" s="40" t="s">
        <v>359</v>
      </c>
      <c r="C71" s="40" t="s">
        <v>358</v>
      </c>
      <c r="D71" s="40"/>
      <c r="E71" s="27" t="s">
        <v>113</v>
      </c>
      <c r="F71" s="27">
        <v>22</v>
      </c>
      <c r="G71" s="27">
        <v>32</v>
      </c>
      <c r="H71" s="27" t="s">
        <v>114</v>
      </c>
      <c r="I71" s="27" t="s">
        <v>14</v>
      </c>
      <c r="J71" s="27" t="s">
        <v>159</v>
      </c>
      <c r="K71" s="27" t="s">
        <v>159</v>
      </c>
      <c r="L71" s="27" t="s">
        <v>116</v>
      </c>
      <c r="M71" s="27" t="s">
        <v>181</v>
      </c>
      <c r="N71" s="27"/>
      <c r="O71" s="27"/>
      <c r="P71" s="27">
        <v>373</v>
      </c>
      <c r="Q71" s="27">
        <v>212</v>
      </c>
      <c r="R71" s="27">
        <v>142</v>
      </c>
      <c r="S71" s="27" t="s">
        <v>118</v>
      </c>
      <c r="T71" s="27" t="s">
        <v>117</v>
      </c>
      <c r="U71" s="27" t="s">
        <v>117</v>
      </c>
      <c r="V71" s="27" t="s">
        <v>334</v>
      </c>
      <c r="W71" s="27" t="s">
        <v>117</v>
      </c>
      <c r="X71" s="27"/>
      <c r="Y71" s="27" t="s">
        <v>140</v>
      </c>
      <c r="Z71" s="27"/>
      <c r="AA71" s="27"/>
      <c r="AB71" s="27" t="s">
        <v>212</v>
      </c>
      <c r="AC71" s="27" t="s">
        <v>117</v>
      </c>
      <c r="AD71" s="27" t="s">
        <v>118</v>
      </c>
      <c r="AE71" s="27" t="s">
        <v>117</v>
      </c>
      <c r="AF71" s="27" t="s">
        <v>117</v>
      </c>
      <c r="AG71" s="27" t="s">
        <v>117</v>
      </c>
      <c r="AH71" s="27"/>
      <c r="AI71" s="27"/>
      <c r="AJ71" s="27" t="s">
        <v>117</v>
      </c>
      <c r="AK71" s="27" t="s">
        <v>144</v>
      </c>
      <c r="AL71" s="27" t="s">
        <v>144</v>
      </c>
      <c r="AM71" s="27" t="s">
        <v>144</v>
      </c>
      <c r="AN71" s="27" t="s">
        <v>144</v>
      </c>
      <c r="AO71" s="27"/>
      <c r="AP71" s="27"/>
      <c r="AQ71" s="27" t="s">
        <v>360</v>
      </c>
      <c r="AR71" s="27"/>
      <c r="AS71" s="27" t="s">
        <v>372</v>
      </c>
      <c r="AT71" s="27" t="s">
        <v>137</v>
      </c>
      <c r="AU71" s="43">
        <v>1840</v>
      </c>
      <c r="AV71" s="49">
        <v>1840</v>
      </c>
      <c r="AW71" s="27"/>
      <c r="AX71" s="27"/>
      <c r="AY71" s="27"/>
      <c r="AZ71" s="40" t="s">
        <v>361</v>
      </c>
      <c r="BA71" s="23"/>
      <c r="BB71" s="19"/>
    </row>
    <row r="72" spans="1:54" ht="33.75" x14ac:dyDescent="0.2">
      <c r="A72" s="40">
        <v>65</v>
      </c>
      <c r="B72" s="40" t="s">
        <v>366</v>
      </c>
      <c r="C72" s="40" t="s">
        <v>358</v>
      </c>
      <c r="D72" s="40"/>
      <c r="E72" s="27" t="s">
        <v>113</v>
      </c>
      <c r="F72" s="27">
        <v>22</v>
      </c>
      <c r="G72" s="27">
        <v>32</v>
      </c>
      <c r="H72" s="27" t="s">
        <v>114</v>
      </c>
      <c r="I72" s="27" t="s">
        <v>367</v>
      </c>
      <c r="J72" s="27" t="s">
        <v>159</v>
      </c>
      <c r="K72" s="27" t="s">
        <v>159</v>
      </c>
      <c r="L72" s="27" t="s">
        <v>116</v>
      </c>
      <c r="M72" s="27" t="s">
        <v>181</v>
      </c>
      <c r="N72" s="27"/>
      <c r="O72" s="27"/>
      <c r="P72" s="27">
        <v>373</v>
      </c>
      <c r="Q72" s="27">
        <v>212</v>
      </c>
      <c r="R72" s="27">
        <v>142</v>
      </c>
      <c r="S72" s="27" t="s">
        <v>118</v>
      </c>
      <c r="T72" s="27" t="s">
        <v>117</v>
      </c>
      <c r="U72" s="27" t="s">
        <v>117</v>
      </c>
      <c r="V72" s="27" t="s">
        <v>334</v>
      </c>
      <c r="W72" s="27" t="s">
        <v>117</v>
      </c>
      <c r="X72" s="27"/>
      <c r="Y72" s="27" t="s">
        <v>140</v>
      </c>
      <c r="Z72" s="27"/>
      <c r="AA72" s="27"/>
      <c r="AB72" s="27" t="s">
        <v>212</v>
      </c>
      <c r="AC72" s="27" t="s">
        <v>117</v>
      </c>
      <c r="AD72" s="27" t="s">
        <v>118</v>
      </c>
      <c r="AE72" s="27" t="s">
        <v>117</v>
      </c>
      <c r="AF72" s="27" t="s">
        <v>117</v>
      </c>
      <c r="AG72" s="27" t="s">
        <v>117</v>
      </c>
      <c r="AH72" s="27"/>
      <c r="AI72" s="27"/>
      <c r="AJ72" s="27" t="s">
        <v>117</v>
      </c>
      <c r="AK72" s="27" t="s">
        <v>144</v>
      </c>
      <c r="AL72" s="27" t="s">
        <v>144</v>
      </c>
      <c r="AM72" s="27" t="s">
        <v>144</v>
      </c>
      <c r="AN72" s="27" t="s">
        <v>144</v>
      </c>
      <c r="AO72" s="27"/>
      <c r="AP72" s="27"/>
      <c r="AQ72" s="27" t="s">
        <v>360</v>
      </c>
      <c r="AR72" s="27"/>
      <c r="AS72" s="27" t="s">
        <v>369</v>
      </c>
      <c r="AT72" s="27" t="s">
        <v>137</v>
      </c>
      <c r="AU72" s="43">
        <v>1840</v>
      </c>
      <c r="AV72" s="49">
        <v>1840</v>
      </c>
      <c r="AW72" s="27"/>
      <c r="AX72" s="27"/>
      <c r="AY72" s="27"/>
      <c r="AZ72" s="40" t="s">
        <v>361</v>
      </c>
      <c r="BA72" s="23"/>
      <c r="BB72" s="19"/>
    </row>
    <row r="75" spans="1:54" x14ac:dyDescent="0.2">
      <c r="A75" t="s">
        <v>374</v>
      </c>
      <c r="B75" s="57" t="s">
        <v>375</v>
      </c>
    </row>
  </sheetData>
  <sheetProtection algorithmName="SHA-512" hashValue="2+fYo6JhGlRTJQL1QrEfABAs8sKJ7ekNaZ88B3QqZ/zlk8HtJZdgEMQuPX2yW2e7UqLWbIqU4NfvJplYmnvhrg==" saltValue="K+rzEo9goxbyUZNSVZzSeg==" spinCount="100000" sheet="1" objects="1" scenarios="1"/>
  <mergeCells count="12">
    <mergeCell ref="AC4:AO4"/>
    <mergeCell ref="AI5:AO5"/>
    <mergeCell ref="AP4:BB4"/>
    <mergeCell ref="AT5:AY5"/>
    <mergeCell ref="AC5:AG5"/>
    <mergeCell ref="S5:V5"/>
    <mergeCell ref="E4:V4"/>
    <mergeCell ref="Y5:AA5"/>
    <mergeCell ref="X4:AB4"/>
    <mergeCell ref="B4:D4"/>
    <mergeCell ref="J5:K5"/>
    <mergeCell ref="O5:R5"/>
  </mergeCells>
  <hyperlinks>
    <hyperlink ref="BB8" r:id="rId1"/>
    <hyperlink ref="BB9" r:id="rId2"/>
    <hyperlink ref="BB10" r:id="rId3"/>
    <hyperlink ref="BB11" r:id="rId4"/>
    <hyperlink ref="BB15" r:id="rId5"/>
    <hyperlink ref="BB13" r:id="rId6"/>
    <hyperlink ref="BB14" r:id="rId7"/>
    <hyperlink ref="BB16" r:id="rId8"/>
    <hyperlink ref="BB17" r:id="rId9"/>
    <hyperlink ref="BB19" r:id="rId10"/>
    <hyperlink ref="BB20" r:id="rId11"/>
    <hyperlink ref="BB21" r:id="rId12"/>
    <hyperlink ref="BB24" r:id="rId13"/>
    <hyperlink ref="BB25" r:id="rId14"/>
    <hyperlink ref="BB26" r:id="rId15"/>
    <hyperlink ref="BB27" r:id="rId16"/>
    <hyperlink ref="BB28" r:id="rId17"/>
    <hyperlink ref="BB32" r:id="rId18"/>
    <hyperlink ref="BB36" r:id="rId19"/>
    <hyperlink ref="BB37" r:id="rId20"/>
    <hyperlink ref="BB41" r:id="rId21"/>
    <hyperlink ref="BB42" display="https://www.se.com/nz/en/product/EVH2S11P04K/evlink-wallbox---11-kw---t2-socket-outlet-with-shutter---charging-station/?range=62395-evlink-wallbox&amp;node=12144315194-charging-station&amp;filter=business-5-residential-and-small-business&amp;parent-category-id=1800&amp;p"/>
    <hyperlink ref="BB48" r:id="rId22" display="http://www.rolecserv.com/catalogue/downloading/13576287475ceddaa99f3346_59085252"/>
    <hyperlink ref="BB59" r:id="rId23"/>
    <hyperlink ref="BB61" r:id="rId24"/>
  </hyperlinks>
  <pageMargins left="0.7" right="0.7" top="0.75" bottom="0.75" header="0.3" footer="0.3"/>
  <pageSetup paperSize="9" orientation="portrait" horizontalDpi="1200" verticalDpi="1200" r:id="rId25"/>
  <legacyDrawing r:id="rId26"/>
  <extLst>
    <ext xmlns:x14="http://schemas.microsoft.com/office/spreadsheetml/2009/9/main" uri="{CCE6A557-97BC-4b89-ADB6-D9C93CAAB3DF}">
      <x14:dataValidations xmlns:xm="http://schemas.microsoft.com/office/excel/2006/main" count="9">
        <x14:dataValidation type="list" allowBlank="1" showInputMessage="1" showErrorMessage="1">
          <x14:formula1>
            <xm:f>'Lookup tables data'!$B$38:$B$39</xm:f>
          </x14:formula1>
          <xm:sqref>V12:W12</xm:sqref>
        </x14:dataValidation>
        <x14:dataValidation type="list" allowBlank="1" showInputMessage="1" showErrorMessage="1">
          <x14:formula1>
            <xm:f>'Lookup tables data'!$B$7:$B$9</xm:f>
          </x14:formula1>
          <xm:sqref>E8:E41</xm:sqref>
        </x14:dataValidation>
        <x14:dataValidation type="list" allowBlank="1" showInputMessage="1" showErrorMessage="1">
          <x14:formula1>
            <xm:f>'Lookup tables data'!$D$7:$D$11</xm:f>
          </x14:formula1>
          <xm:sqref>Z29:AB32 Z51:AA56 Z59:AB60 Z8:AA12 Y8:Y72</xm:sqref>
        </x14:dataValidation>
        <x14:dataValidation type="list" allowBlank="1" showInputMessage="1" showErrorMessage="1">
          <x14:formula1>
            <xm:f>'Lookup tables data'!$F$7:$F$9</xm:f>
          </x14:formula1>
          <xm:sqref>AJ27:AO28 AK29:AO32 AN59:AO60 AJ8:AN26 AK33:AN39 AN61:AN72 AK40:AM72 AJ29:AJ72 AC8:AI72 AN40:AN58</xm:sqref>
        </x14:dataValidation>
        <x14:dataValidation type="list" allowBlank="1" showInputMessage="1" showErrorMessage="1">
          <x14:formula1>
            <xm:f>'Lookup tables data'!$B$38:$B$40</xm:f>
          </x14:formula1>
          <xm:sqref>T48:W54 V55:V56 T8:U47 T55:U72 S8:S72</xm:sqref>
        </x14:dataValidation>
        <x14:dataValidation type="list" allowBlank="1" showInputMessage="1" showErrorMessage="1">
          <x14:formula1>
            <xm:f>'Lookup tables data'!$B$13:$B$15</xm:f>
          </x14:formula1>
          <xm:sqref>H8:H72</xm:sqref>
        </x14:dataValidation>
        <x14:dataValidation type="list" allowBlank="1" showInputMessage="1" showErrorMessage="1">
          <x14:formula1>
            <xm:f>'Lookup tables data'!$B$19:$B$22</xm:f>
          </x14:formula1>
          <xm:sqref>I8:I72</xm:sqref>
        </x14:dataValidation>
        <x14:dataValidation type="list" allowBlank="1" showInputMessage="1" showErrorMessage="1">
          <x14:formula1>
            <xm:f>'Lookup tables data'!$B$27:$B$29</xm:f>
          </x14:formula1>
          <xm:sqref>J8:K72</xm:sqref>
        </x14:dataValidation>
        <x14:dataValidation type="list" allowBlank="1" showInputMessage="1" showErrorMessage="1">
          <x14:formula1>
            <xm:f>'Lookup tables data'!$B$33:$B$34</xm:f>
          </x14:formula1>
          <xm:sqref>L8:L72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3:H46"/>
  <sheetViews>
    <sheetView showGridLines="0" topLeftCell="A4" zoomScaleNormal="100" workbookViewId="0">
      <selection activeCell="H38" sqref="H38"/>
    </sheetView>
  </sheetViews>
  <sheetFormatPr defaultRowHeight="11.25" x14ac:dyDescent="0.2"/>
  <cols>
    <col min="1" max="1" width="5.83203125" style="7" customWidth="1"/>
    <col min="2" max="2" width="21.6640625" style="7" customWidth="1"/>
    <col min="3" max="3" width="11.83203125" style="7" customWidth="1"/>
    <col min="4" max="4" width="21.6640625" style="7" customWidth="1"/>
    <col min="5" max="5" width="11.83203125" style="7" customWidth="1"/>
    <col min="6" max="6" width="21.6640625" style="7" customWidth="1"/>
    <col min="7" max="7" width="11.83203125" style="7" customWidth="1"/>
    <col min="8" max="8" width="21.6640625" style="7" customWidth="1"/>
    <col min="9" max="20" width="13" style="7" customWidth="1"/>
    <col min="21" max="21" width="15.6640625" style="7" bestFit="1" customWidth="1"/>
    <col min="22" max="32" width="13" style="7" customWidth="1"/>
    <col min="33" max="33" width="31" style="7" customWidth="1"/>
    <col min="34" max="16384" width="9.33203125" style="7"/>
  </cols>
  <sheetData>
    <row r="3" spans="2:8" x14ac:dyDescent="0.2">
      <c r="B3" s="17" t="s">
        <v>8</v>
      </c>
      <c r="D3" s="17" t="s">
        <v>28</v>
      </c>
      <c r="F3" s="17" t="s">
        <v>35</v>
      </c>
      <c r="H3" s="17" t="s">
        <v>45</v>
      </c>
    </row>
    <row r="5" spans="2:8" ht="22.5" x14ac:dyDescent="0.2">
      <c r="B5" s="9" t="s">
        <v>9</v>
      </c>
      <c r="D5" s="9" t="s">
        <v>133</v>
      </c>
      <c r="F5" s="9" t="s">
        <v>145</v>
      </c>
      <c r="H5" s="9" t="s">
        <v>148</v>
      </c>
    </row>
    <row r="6" spans="2:8" x14ac:dyDescent="0.2">
      <c r="B6" s="16" t="s">
        <v>97</v>
      </c>
      <c r="D6" s="16" t="s">
        <v>31</v>
      </c>
      <c r="F6" s="16"/>
      <c r="H6" s="16"/>
    </row>
    <row r="7" spans="2:8" x14ac:dyDescent="0.2">
      <c r="B7" s="10" t="s">
        <v>111</v>
      </c>
      <c r="D7" s="10" t="s">
        <v>138</v>
      </c>
      <c r="F7" s="10" t="s">
        <v>117</v>
      </c>
      <c r="H7" s="10" t="s">
        <v>117</v>
      </c>
    </row>
    <row r="8" spans="2:8" x14ac:dyDescent="0.2">
      <c r="B8" s="10" t="s">
        <v>112</v>
      </c>
      <c r="D8" s="10" t="s">
        <v>139</v>
      </c>
      <c r="F8" s="10" t="s">
        <v>118</v>
      </c>
      <c r="H8" s="10" t="s">
        <v>118</v>
      </c>
    </row>
    <row r="9" spans="2:8" x14ac:dyDescent="0.2">
      <c r="B9" s="10" t="s">
        <v>113</v>
      </c>
      <c r="D9" s="10" t="s">
        <v>140</v>
      </c>
      <c r="F9" s="10" t="s">
        <v>144</v>
      </c>
    </row>
    <row r="10" spans="2:8" x14ac:dyDescent="0.2">
      <c r="D10" s="10" t="s">
        <v>134</v>
      </c>
      <c r="H10" s="9" t="s">
        <v>152</v>
      </c>
    </row>
    <row r="11" spans="2:8" x14ac:dyDescent="0.2">
      <c r="B11" s="9" t="s">
        <v>10</v>
      </c>
      <c r="D11" s="10" t="s">
        <v>121</v>
      </c>
      <c r="H11" s="16"/>
    </row>
    <row r="12" spans="2:8" x14ac:dyDescent="0.2">
      <c r="B12" s="16" t="s">
        <v>99</v>
      </c>
      <c r="H12" s="10" t="s">
        <v>153</v>
      </c>
    </row>
    <row r="13" spans="2:8" x14ac:dyDescent="0.2">
      <c r="B13" s="10" t="s">
        <v>114</v>
      </c>
      <c r="H13" s="10" t="s">
        <v>154</v>
      </c>
    </row>
    <row r="14" spans="2:8" x14ac:dyDescent="0.2">
      <c r="B14" s="10" t="s">
        <v>115</v>
      </c>
      <c r="H14" s="10" t="s">
        <v>155</v>
      </c>
    </row>
    <row r="15" spans="2:8" x14ac:dyDescent="0.2">
      <c r="B15" s="10" t="s">
        <v>143</v>
      </c>
    </row>
    <row r="17" spans="2:2" x14ac:dyDescent="0.2">
      <c r="B17" s="9" t="s">
        <v>11</v>
      </c>
    </row>
    <row r="18" spans="2:2" x14ac:dyDescent="0.2">
      <c r="B18" s="16" t="s">
        <v>100</v>
      </c>
    </row>
    <row r="19" spans="2:2" x14ac:dyDescent="0.2">
      <c r="B19" s="10" t="s">
        <v>13</v>
      </c>
    </row>
    <row r="20" spans="2:2" x14ac:dyDescent="0.2">
      <c r="B20" s="10" t="s">
        <v>14</v>
      </c>
    </row>
    <row r="21" spans="2:2" x14ac:dyDescent="0.2">
      <c r="B21" s="10" t="s">
        <v>367</v>
      </c>
    </row>
    <row r="22" spans="2:2" x14ac:dyDescent="0.2">
      <c r="B22" s="10" t="s">
        <v>240</v>
      </c>
    </row>
    <row r="23" spans="2:2" x14ac:dyDescent="0.2">
      <c r="B23" s="25"/>
    </row>
    <row r="25" spans="2:2" x14ac:dyDescent="0.2">
      <c r="B25" s="9" t="s">
        <v>12</v>
      </c>
    </row>
    <row r="26" spans="2:2" x14ac:dyDescent="0.2">
      <c r="B26" s="16" t="s">
        <v>100</v>
      </c>
    </row>
    <row r="27" spans="2:2" x14ac:dyDescent="0.2">
      <c r="B27" s="10" t="s">
        <v>117</v>
      </c>
    </row>
    <row r="28" spans="2:2" x14ac:dyDescent="0.2">
      <c r="B28" s="10" t="s">
        <v>159</v>
      </c>
    </row>
    <row r="29" spans="2:2" x14ac:dyDescent="0.2">
      <c r="B29" s="10" t="s">
        <v>118</v>
      </c>
    </row>
    <row r="31" spans="2:2" x14ac:dyDescent="0.2">
      <c r="B31" s="9" t="s">
        <v>15</v>
      </c>
    </row>
    <row r="32" spans="2:2" ht="16.5" x14ac:dyDescent="0.2">
      <c r="B32" s="16" t="s">
        <v>101</v>
      </c>
    </row>
    <row r="33" spans="2:2" x14ac:dyDescent="0.2">
      <c r="B33" s="10" t="s">
        <v>130</v>
      </c>
    </row>
    <row r="34" spans="2:2" x14ac:dyDescent="0.2">
      <c r="B34" s="10" t="s">
        <v>116</v>
      </c>
    </row>
    <row r="36" spans="2:2" ht="11.25" customHeight="1" x14ac:dyDescent="0.2">
      <c r="B36" s="4" t="s">
        <v>25</v>
      </c>
    </row>
    <row r="37" spans="2:2" x14ac:dyDescent="0.2">
      <c r="B37" s="16" t="s">
        <v>119</v>
      </c>
    </row>
    <row r="38" spans="2:2" x14ac:dyDescent="0.2">
      <c r="B38" s="10" t="s">
        <v>117</v>
      </c>
    </row>
    <row r="39" spans="2:2" x14ac:dyDescent="0.2">
      <c r="B39" s="10" t="s">
        <v>118</v>
      </c>
    </row>
    <row r="40" spans="2:2" x14ac:dyDescent="0.2">
      <c r="B40" s="10" t="s">
        <v>159</v>
      </c>
    </row>
    <row r="42" spans="2:2" x14ac:dyDescent="0.2">
      <c r="B42" s="4" t="s">
        <v>160</v>
      </c>
    </row>
    <row r="43" spans="2:2" x14ac:dyDescent="0.2">
      <c r="B43" s="16"/>
    </row>
    <row r="44" spans="2:2" x14ac:dyDescent="0.2">
      <c r="B44" s="10" t="s">
        <v>161</v>
      </c>
    </row>
    <row r="45" spans="2:2" x14ac:dyDescent="0.2">
      <c r="B45" s="10" t="s">
        <v>162</v>
      </c>
    </row>
    <row r="46" spans="2:2" x14ac:dyDescent="0.2">
      <c r="B46" s="10" t="s">
        <v>126</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3TopicNote xmlns="01be4277-2979-4a68-876d-b92b25fceece">
      <Terms xmlns="http://schemas.microsoft.com/office/infopath/2007/PartnerControls"/>
    </C3TopicNote>
    <Completed xmlns="http://schemas.microsoft.com/sharepoint/v3">false</Completed>
    <IconOverlay xmlns="http://schemas.microsoft.com/sharepoint/v4" xsi:nil="true"/>
    <C3FinancialYearNote xmlns="01be4277-2979-4a68-876d-b92b25fceece">
      <Terms xmlns="http://schemas.microsoft.com/office/infopath/2007/PartnerControls">
        <TermInfo xmlns="http://schemas.microsoft.com/office/infopath/2007/PartnerControls">
          <TermName xmlns="http://schemas.microsoft.com/office/infopath/2007/PartnerControls">18/19</TermName>
          <TermId xmlns="http://schemas.microsoft.com/office/infopath/2007/PartnerControls">09732de0-0ec2-41fd-b43a-3e965d43bdce</TermId>
        </TermInfo>
      </Terms>
    </C3FinancialYearNote>
    <Completed_x003f_ xmlns="58bec829-0689-4c38-ac19-4a2c9b6c7e55">false</Completed_x003f_>
    <TaxKeywordTaxHTField xmlns="58bec829-0689-4c38-ac19-4a2c9b6c7e55">
      <Terms xmlns="http://schemas.microsoft.com/office/infopath/2007/PartnerControls"/>
    </TaxKeywordTaxHTField>
    <ProjectType xmlns="58bec829-0689-4c38-ac19-4a2c9b6c7e55">Programme</ProjectType>
    <TaxCatchAll xmlns="58bec829-0689-4c38-ac19-4a2c9b6c7e55">
      <Value>183</Value>
    </TaxCatchAll>
    <_dlc_DocId xmlns="58bec829-0689-4c38-ac19-4a2c9b6c7e55">GANDS-409547048-4366</_dlc_DocId>
    <_dlc_DocIdUrl xmlns="58bec829-0689-4c38-ac19-4a2c9b6c7e55">
      <Url>https://eeca.cohesion.net.nz/Sites/GaS/STRAT/_layouts/15/DocIdRedir.aspx?ID=GANDS-409547048-4366</Url>
      <Description>GANDS-409547048-4366</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Word Document" ma:contentTypeID="0x0101005496552013C0BA46BE88192D5C6EB20B00BC7B51C3C3DA487E91D1E0ED95F8C85C00703E524A9FEB4C4A8B0814A5D76742FA" ma:contentTypeVersion="9" ma:contentTypeDescription="Create a new Word Document" ma:contentTypeScope="" ma:versionID="4a855d37d0286544c7d8720a9214e341">
  <xsd:schema xmlns:xsd="http://www.w3.org/2001/XMLSchema" xmlns:xs="http://www.w3.org/2001/XMLSchema" xmlns:p="http://schemas.microsoft.com/office/2006/metadata/properties" xmlns:ns1="http://schemas.microsoft.com/sharepoint/v3" xmlns:ns3="01be4277-2979-4a68-876d-b92b25fceece" xmlns:ns4="58bec829-0689-4c38-ac19-4a2c9b6c7e55" xmlns:ns5="http://schemas.microsoft.com/sharepoint/v4" xmlns:ns6="d6a3f9e6-e377-4f7e-8846-66e724808df2" targetNamespace="http://schemas.microsoft.com/office/2006/metadata/properties" ma:root="true" ma:fieldsID="0a32919b96711a00d44dbb1e44d485cd" ns1:_="" ns3:_="" ns4:_="" ns5:_="" ns6:_="">
    <xsd:import namespace="http://schemas.microsoft.com/sharepoint/v3"/>
    <xsd:import namespace="01be4277-2979-4a68-876d-b92b25fceece"/>
    <xsd:import namespace="58bec829-0689-4c38-ac19-4a2c9b6c7e55"/>
    <xsd:import namespace="http://schemas.microsoft.com/sharepoint/v4"/>
    <xsd:import namespace="d6a3f9e6-e377-4f7e-8846-66e724808df2"/>
    <xsd:element name="properties">
      <xsd:complexType>
        <xsd:sequence>
          <xsd:element name="documentManagement">
            <xsd:complexType>
              <xsd:all>
                <xsd:element ref="ns3:C3TopicNote" minOccurs="0"/>
                <xsd:element ref="ns4:TaxKeywordTaxHTField" minOccurs="0"/>
                <xsd:element ref="ns4:TaxCatchAll" minOccurs="0"/>
                <xsd:element ref="ns4:TaxCatchAllLabel" minOccurs="0"/>
                <xsd:element ref="ns4:ProjectType" minOccurs="0"/>
                <xsd:element ref="ns1:Completed" minOccurs="0"/>
                <xsd:element ref="ns3:C3FinancialYearNote" minOccurs="0"/>
                <xsd:element ref="ns4:Completed_x003f_" minOccurs="0"/>
                <xsd:element ref="ns4:_dlc_DocId" minOccurs="0"/>
                <xsd:element ref="ns4:_dlc_DocIdUrl" minOccurs="0"/>
                <xsd:element ref="ns4:_dlc_DocIdPersistId" minOccurs="0"/>
                <xsd:element ref="ns5:IconOverlay" minOccurs="0"/>
                <xsd:element ref="ns6: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pleted" ma:index="15" nillable="true" ma:displayName="Completed" ma:default="FALSE" ma:hidden="true" ma:internalName="Comple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be4277-2979-4a68-876d-b92b25fceece" elementFormDefault="qualified">
    <xsd:import namespace="http://schemas.microsoft.com/office/2006/documentManagement/types"/>
    <xsd:import namespace="http://schemas.microsoft.com/office/infopath/2007/PartnerControls"/>
    <xsd:element name="C3TopicNote" ma:index="9" nillable="true" ma:taxonomy="true" ma:internalName="C3TopicNote" ma:taxonomyFieldName="C3Topic" ma:displayName="Topic" ma:readOnly="false" ma:fieldId="{6a3fe89f-a6dd-4490-a9c1-3ef38d67b8c7}" ma:sspId="6424cb70-b625-4258-aada-be1255287bd6" ma:termSetId="83bfeaa6-7ac6-4e99-b331-9b95de6ea9c8" ma:anchorId="b5b44673-7ee1-4c8c-b06a-a0d956d80906" ma:open="false" ma:isKeyword="false">
      <xsd:complexType>
        <xsd:sequence>
          <xsd:element ref="pc:Terms" minOccurs="0" maxOccurs="1"/>
        </xsd:sequence>
      </xsd:complexType>
    </xsd:element>
    <xsd:element name="C3FinancialYearNote" ma:index="17" nillable="true" ma:taxonomy="true" ma:internalName="C3FinancialYearNote" ma:taxonomyFieldName="C3FinancialYear" ma:displayName="Financial Year" ma:readOnly="false" ma:default="" ma:fieldId="{576f231a-00e6-4d2f-a497-c942067ed5b8}" ma:sspId="6424cb70-b625-4258-aada-be1255287bd6" ma:termSetId="67187f8a-7802-4a97-b714-f9f1f17ed6c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8bec829-0689-4c38-ac19-4a2c9b6c7e55"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6424cb70-b625-4258-aada-be1255287bd6"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hidden="true" ma:list="{93e9d53c-5d44-4b9d-8630-b00e552fc5ca}" ma:internalName="TaxCatchAll" ma:showField="CatchAllData" ma:web="58bec829-0689-4c38-ac19-4a2c9b6c7e5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93e9d53c-5d44-4b9d-8630-b00e552fc5ca}" ma:internalName="TaxCatchAllLabel" ma:readOnly="true" ma:showField="CatchAllDataLabel" ma:web="58bec829-0689-4c38-ac19-4a2c9b6c7e55">
      <xsd:complexType>
        <xsd:complexContent>
          <xsd:extension base="dms:MultiChoiceLookup">
            <xsd:sequence>
              <xsd:element name="Value" type="dms:Lookup" maxOccurs="unbounded" minOccurs="0" nillable="true"/>
            </xsd:sequence>
          </xsd:extension>
        </xsd:complexContent>
      </xsd:complexType>
    </xsd:element>
    <xsd:element name="ProjectType" ma:index="14" nillable="true" ma:displayName="Project Type" ma:format="Dropdown" ma:internalName="ProjectType">
      <xsd:simpleType>
        <xsd:restriction base="dms:Choice">
          <xsd:enumeration value="Operating Model"/>
          <xsd:enumeration value="Product"/>
          <xsd:enumeration value="Programme"/>
          <xsd:enumeration value="Regulation"/>
          <xsd:enumeration value="Research"/>
          <xsd:enumeration value="Resource"/>
          <xsd:enumeration value="Review"/>
          <xsd:enumeration value="Standard"/>
        </xsd:restriction>
      </xsd:simpleType>
    </xsd:element>
    <xsd:element name="Completed_x003f_" ma:index="18" nillable="true" ma:displayName="Completed?" ma:default="0" ma:indexed="true" ma:internalName="Completed_x003f_">
      <xsd:simpleType>
        <xsd:restriction base="dms:Boolean"/>
      </xsd:simpleType>
    </xsd:element>
    <xsd:element name="_dlc_DocId" ma:index="19" nillable="true" ma:displayName="Document ID Value" ma:description="The value of the document ID assigned to this item."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a3f9e6-e377-4f7e-8846-66e724808df2" elementFormDefault="qualified">
    <xsd:import namespace="http://schemas.microsoft.com/office/2006/documentManagement/types"/>
    <xsd:import namespace="http://schemas.microsoft.com/office/infopath/2007/PartnerControls"/>
    <xsd:element name="SharedWithUsers" ma:index="2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3EF055-E824-4EAF-8FF6-60FC187E2093}">
  <ds:schemaRefs>
    <ds:schemaRef ds:uri="58bec829-0689-4c38-ac19-4a2c9b6c7e55"/>
    <ds:schemaRef ds:uri="http://schemas.microsoft.com/sharepoint/v4"/>
    <ds:schemaRef ds:uri="http://purl.org/dc/elements/1.1/"/>
    <ds:schemaRef ds:uri="http://schemas.microsoft.com/office/2006/metadata/properties"/>
    <ds:schemaRef ds:uri="http://schemas.microsoft.com/office/infopath/2007/PartnerControls"/>
    <ds:schemaRef ds:uri="http://schemas.microsoft.com/sharepoint/v3"/>
    <ds:schemaRef ds:uri="http://purl.org/dc/terms/"/>
    <ds:schemaRef ds:uri="http://schemas.openxmlformats.org/package/2006/metadata/core-properties"/>
    <ds:schemaRef ds:uri="d6a3f9e6-e377-4f7e-8846-66e724808df2"/>
    <ds:schemaRef ds:uri="http://schemas.microsoft.com/office/2006/documentManagement/types"/>
    <ds:schemaRef ds:uri="01be4277-2979-4a68-876d-b92b25fceece"/>
    <ds:schemaRef ds:uri="http://www.w3.org/XML/1998/namespace"/>
    <ds:schemaRef ds:uri="http://purl.org/dc/dcmitype/"/>
  </ds:schemaRefs>
</ds:datastoreItem>
</file>

<file path=customXml/itemProps2.xml><?xml version="1.0" encoding="utf-8"?>
<ds:datastoreItem xmlns:ds="http://schemas.openxmlformats.org/officeDocument/2006/customXml" ds:itemID="{ABE45DBB-FB10-498F-BE1C-4BD86A6647E4}">
  <ds:schemaRefs>
    <ds:schemaRef ds:uri="http://schemas.microsoft.com/sharepoint/v3/contenttype/forms"/>
  </ds:schemaRefs>
</ds:datastoreItem>
</file>

<file path=customXml/itemProps3.xml><?xml version="1.0" encoding="utf-8"?>
<ds:datastoreItem xmlns:ds="http://schemas.openxmlformats.org/officeDocument/2006/customXml" ds:itemID="{20B093AA-152F-47C6-A831-015398DE5C7B}">
  <ds:schemaRefs>
    <ds:schemaRef ds:uri="http://schemas.microsoft.com/sharepoint/events"/>
  </ds:schemaRefs>
</ds:datastoreItem>
</file>

<file path=customXml/itemProps4.xml><?xml version="1.0" encoding="utf-8"?>
<ds:datastoreItem xmlns:ds="http://schemas.openxmlformats.org/officeDocument/2006/customXml" ds:itemID="{8036A340-7974-4E05-AFF7-B13296F69F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be4277-2979-4a68-876d-b92b25fceece"/>
    <ds:schemaRef ds:uri="58bec829-0689-4c38-ac19-4a2c9b6c7e55"/>
    <ds:schemaRef ds:uri="http://schemas.microsoft.com/sharepoint/v4"/>
    <ds:schemaRef ds:uri="d6a3f9e6-e377-4f7e-8846-66e724808d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Small</dc:creator>
  <cp:lastModifiedBy>Carolyn Small</cp:lastModifiedBy>
  <dcterms:created xsi:type="dcterms:W3CDTF">2019-04-28T21:50:57Z</dcterms:created>
  <dcterms:modified xsi:type="dcterms:W3CDTF">2019-10-14T21:50:00Z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0x0101005496552013C0BA46BE88192D5C6EB20B00BC7B51C3C3DA487E91D1E0ED95F8C85C00703E524A9FEB4C4A8B0814A5D76742FA</vt:lpwstr>
  </property>
  <property fmtid="{D5CDD505-2E9C-101B-9397-08002B2CF9AE}" pid="3" name="C3FinancialYear">
    <vt:lpwstr>183;#18/19|09732de0-0ec2-41fd-b43a-3e965d43bdce</vt:lpwstr>
  </property>
  <property fmtid="{D5CDD505-2E9C-101B-9397-08002B2CF9AE}" pid="4" name="_dlc_DocIdItemGuid">
    <vt:lpwstr>2d9ab3ef-d2fa-476e-9411-b1afca940fc0</vt:lpwstr>
  </property>
</Properties>
</file>